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onseil-etat.local\srvfic\Organisations syndicales\Espace SJA\Rémunération\Indiciaire\Simulateur\"/>
    </mc:Choice>
  </mc:AlternateContent>
  <workbookProtection workbookAlgorithmName="SHA-512" workbookHashValue="xoi3NkrnupVHVAgFeGTmBzWdSNg0otCZeglRZMW6QCMtzrp7VdAD3hS1ZEbnjYxqvp3tjO9zprvg2KrxmcpItQ==" workbookSaltValue="AYg1XfwMRPavgt+BFJRzxg==" workbookSpinCount="100000" lockStructure="1"/>
  <bookViews>
    <workbookView xWindow="-120" yWindow="-120" windowWidth="25440" windowHeight="12280"/>
  </bookViews>
  <sheets>
    <sheet name="Résumé" sheetId="1" r:id="rId1"/>
    <sheet name="Détails" sheetId="4" r:id="rId2"/>
    <sheet name="1" sheetId="3" r:id="rId3"/>
    <sheet name="2" sheetId="2"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3" l="1"/>
  <c r="N6" i="3"/>
  <c r="N7" i="3"/>
  <c r="N8" i="3"/>
  <c r="N9" i="3"/>
  <c r="O4" i="3"/>
  <c r="O5" i="3" s="1"/>
  <c r="O6" i="3" s="1"/>
  <c r="O7" i="3" s="1"/>
  <c r="O8" i="3" s="1"/>
  <c r="O9" i="3" s="1"/>
  <c r="N4" i="3"/>
  <c r="A39" i="1" l="1"/>
  <c r="Z15" i="1"/>
  <c r="Y15" i="1" l="1"/>
  <c r="D39" i="1"/>
  <c r="AA9" i="1"/>
  <c r="AA3" i="1"/>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AA131" i="3"/>
  <c r="AA133" i="3"/>
  <c r="AA139" i="3"/>
  <c r="AA141" i="3"/>
  <c r="AA147" i="3"/>
  <c r="AA149" i="3"/>
  <c r="AA155" i="3"/>
  <c r="AA157" i="3"/>
  <c r="AA163" i="3"/>
  <c r="AA165" i="3"/>
  <c r="AA171" i="3"/>
  <c r="AA173" i="3"/>
  <c r="AA132" i="3"/>
  <c r="AA134" i="3"/>
  <c r="AA135" i="3"/>
  <c r="AA136" i="3"/>
  <c r="AA138" i="3"/>
  <c r="AA140" i="3"/>
  <c r="AA142" i="3"/>
  <c r="AA143" i="3"/>
  <c r="AA144" i="3"/>
  <c r="AA146" i="3"/>
  <c r="AA148" i="3"/>
  <c r="AA150" i="3"/>
  <c r="AA151" i="3"/>
  <c r="AA152" i="3"/>
  <c r="AA154" i="3"/>
  <c r="AA156" i="3"/>
  <c r="AA158" i="3"/>
  <c r="AA159" i="3"/>
  <c r="AA160" i="3"/>
  <c r="AA162" i="3"/>
  <c r="AA164" i="3"/>
  <c r="AA166" i="3"/>
  <c r="AA167" i="3"/>
  <c r="AA168" i="3"/>
  <c r="AA170" i="3"/>
  <c r="AA172" i="3"/>
  <c r="AA174" i="3"/>
  <c r="AA175" i="3"/>
  <c r="AA176" i="3"/>
  <c r="AA178" i="3"/>
  <c r="AA179" i="3"/>
  <c r="AA180" i="3"/>
  <c r="AA181" i="3"/>
  <c r="AA182" i="3"/>
  <c r="AA183" i="3"/>
  <c r="AA184" i="3"/>
  <c r="AA186" i="3"/>
  <c r="AA187" i="3"/>
  <c r="AA188" i="3"/>
  <c r="AA189" i="3"/>
  <c r="AA190" i="3"/>
  <c r="AA191" i="3"/>
  <c r="AA192" i="3"/>
  <c r="AA194" i="3"/>
  <c r="AA195" i="3"/>
  <c r="AA196" i="3"/>
  <c r="AA197" i="3"/>
  <c r="AA198" i="3"/>
  <c r="AA199" i="3"/>
  <c r="AA200" i="3"/>
  <c r="AA202" i="3"/>
  <c r="AA203" i="3"/>
  <c r="AA204" i="3"/>
  <c r="AA205" i="3"/>
  <c r="AA206" i="3"/>
  <c r="AA207" i="3"/>
  <c r="AA208" i="3"/>
  <c r="AA210" i="3"/>
  <c r="AA211" i="3"/>
  <c r="AA212" i="3"/>
  <c r="AA213" i="3"/>
  <c r="AA214" i="3"/>
  <c r="AA215" i="3"/>
  <c r="AA216" i="3"/>
  <c r="AA218" i="3"/>
  <c r="AA219" i="3"/>
  <c r="AA220" i="3"/>
  <c r="AA221" i="3"/>
  <c r="AA222" i="3"/>
  <c r="AA223" i="3"/>
  <c r="AA224" i="3"/>
  <c r="AA226" i="3"/>
  <c r="AA227" i="3"/>
  <c r="AA228" i="3"/>
  <c r="AA229" i="3"/>
  <c r="AA230" i="3"/>
  <c r="AA231" i="3"/>
  <c r="AA232" i="3"/>
  <c r="AA234" i="3"/>
  <c r="AA235" i="3"/>
  <c r="AA236" i="3"/>
  <c r="AA237" i="3"/>
  <c r="AA238" i="3"/>
  <c r="AA239" i="3"/>
  <c r="AA240" i="3"/>
  <c r="AA242" i="3"/>
  <c r="AA243" i="3"/>
  <c r="AA244" i="3"/>
  <c r="AA245" i="3"/>
  <c r="AA246" i="3"/>
  <c r="AA247" i="3"/>
  <c r="AA248" i="3"/>
  <c r="AA250" i="3"/>
  <c r="AA251" i="3"/>
  <c r="AA252" i="3"/>
  <c r="AA253" i="3"/>
  <c r="AA254" i="3"/>
  <c r="AA255" i="3"/>
  <c r="D188" i="4"/>
  <c r="D220" i="4"/>
  <c r="V245" i="3"/>
  <c r="D238" i="4" s="1"/>
  <c r="V246" i="3"/>
  <c r="D239" i="4" s="1"/>
  <c r="V247" i="3"/>
  <c r="D240" i="4" s="1"/>
  <c r="V248" i="3"/>
  <c r="D241" i="4" s="1"/>
  <c r="V249" i="3"/>
  <c r="D242" i="4" s="1"/>
  <c r="V250" i="3"/>
  <c r="V251" i="3"/>
  <c r="V252" i="3"/>
  <c r="V253" i="3"/>
  <c r="V254" i="3"/>
  <c r="V255" i="3"/>
  <c r="V193" i="3"/>
  <c r="D186" i="4" s="1"/>
  <c r="V194" i="3"/>
  <c r="D187" i="4" s="1"/>
  <c r="V195" i="3"/>
  <c r="V196" i="3"/>
  <c r="D189" i="4" s="1"/>
  <c r="V197" i="3"/>
  <c r="D190" i="4" s="1"/>
  <c r="V198" i="3"/>
  <c r="D191" i="4" s="1"/>
  <c r="V199" i="3"/>
  <c r="D192" i="4" s="1"/>
  <c r="V200" i="3"/>
  <c r="D193" i="4" s="1"/>
  <c r="V201" i="3"/>
  <c r="D194" i="4" s="1"/>
  <c r="V202" i="3"/>
  <c r="D195" i="4" s="1"/>
  <c r="V203" i="3"/>
  <c r="D196" i="4" s="1"/>
  <c r="V204" i="3"/>
  <c r="D197" i="4" s="1"/>
  <c r="V205" i="3"/>
  <c r="D198" i="4" s="1"/>
  <c r="V206" i="3"/>
  <c r="D199" i="4" s="1"/>
  <c r="V207" i="3"/>
  <c r="D200" i="4" s="1"/>
  <c r="V208" i="3"/>
  <c r="D201" i="4" s="1"/>
  <c r="V209" i="3"/>
  <c r="D202" i="4" s="1"/>
  <c r="V210" i="3"/>
  <c r="D203" i="4" s="1"/>
  <c r="V211" i="3"/>
  <c r="D204" i="4" s="1"/>
  <c r="V212" i="3"/>
  <c r="D205" i="4" s="1"/>
  <c r="V213" i="3"/>
  <c r="D206" i="4" s="1"/>
  <c r="V214" i="3"/>
  <c r="D207" i="4" s="1"/>
  <c r="V215" i="3"/>
  <c r="D208" i="4" s="1"/>
  <c r="V216" i="3"/>
  <c r="D209" i="4" s="1"/>
  <c r="V217" i="3"/>
  <c r="D210" i="4" s="1"/>
  <c r="V218" i="3"/>
  <c r="D211" i="4" s="1"/>
  <c r="V219" i="3"/>
  <c r="D212" i="4" s="1"/>
  <c r="V220" i="3"/>
  <c r="D213" i="4" s="1"/>
  <c r="V221" i="3"/>
  <c r="D214" i="4" s="1"/>
  <c r="V222" i="3"/>
  <c r="D215" i="4" s="1"/>
  <c r="V223" i="3"/>
  <c r="D216" i="4" s="1"/>
  <c r="V224" i="3"/>
  <c r="D217" i="4" s="1"/>
  <c r="V225" i="3"/>
  <c r="D218" i="4" s="1"/>
  <c r="V226" i="3"/>
  <c r="D219" i="4" s="1"/>
  <c r="V227" i="3"/>
  <c r="V228" i="3"/>
  <c r="D221" i="4" s="1"/>
  <c r="V229" i="3"/>
  <c r="D222" i="4" s="1"/>
  <c r="V230" i="3"/>
  <c r="D223" i="4" s="1"/>
  <c r="V231" i="3"/>
  <c r="D224" i="4" s="1"/>
  <c r="V232" i="3"/>
  <c r="D225" i="4" s="1"/>
  <c r="V233" i="3"/>
  <c r="D226" i="4" s="1"/>
  <c r="V234" i="3"/>
  <c r="D227" i="4" s="1"/>
  <c r="V235" i="3"/>
  <c r="D228" i="4" s="1"/>
  <c r="V236" i="3"/>
  <c r="D229" i="4" s="1"/>
  <c r="V237" i="3"/>
  <c r="D230" i="4" s="1"/>
  <c r="V238" i="3"/>
  <c r="D231" i="4" s="1"/>
  <c r="V239" i="3"/>
  <c r="D232" i="4" s="1"/>
  <c r="V240" i="3"/>
  <c r="D233" i="4" s="1"/>
  <c r="V241" i="3"/>
  <c r="D234" i="4" s="1"/>
  <c r="V242" i="3"/>
  <c r="D235" i="4" s="1"/>
  <c r="V243" i="3"/>
  <c r="D236" i="4" s="1"/>
  <c r="V244" i="3"/>
  <c r="D237" i="4" s="1"/>
  <c r="V131" i="3"/>
  <c r="D124" i="4" s="1"/>
  <c r="V132" i="3"/>
  <c r="D125" i="4" s="1"/>
  <c r="V133" i="3"/>
  <c r="D126" i="4" s="1"/>
  <c r="V134" i="3"/>
  <c r="D127" i="4" s="1"/>
  <c r="V135" i="3"/>
  <c r="D128" i="4" s="1"/>
  <c r="V136" i="3"/>
  <c r="D129" i="4" s="1"/>
  <c r="V137" i="3"/>
  <c r="D130" i="4" s="1"/>
  <c r="V138" i="3"/>
  <c r="D131" i="4" s="1"/>
  <c r="V139" i="3"/>
  <c r="D132" i="4" s="1"/>
  <c r="V140" i="3"/>
  <c r="D133" i="4" s="1"/>
  <c r="V141" i="3"/>
  <c r="D134" i="4" s="1"/>
  <c r="V142" i="3"/>
  <c r="D135" i="4" s="1"/>
  <c r="V143" i="3"/>
  <c r="D136" i="4" s="1"/>
  <c r="V144" i="3"/>
  <c r="D137" i="4" s="1"/>
  <c r="V145" i="3"/>
  <c r="D138" i="4" s="1"/>
  <c r="V146" i="3"/>
  <c r="D139" i="4" s="1"/>
  <c r="V147" i="3"/>
  <c r="D140" i="4" s="1"/>
  <c r="V148" i="3"/>
  <c r="D141" i="4" s="1"/>
  <c r="V149" i="3"/>
  <c r="D142" i="4" s="1"/>
  <c r="V150" i="3"/>
  <c r="D143" i="4" s="1"/>
  <c r="V151" i="3"/>
  <c r="D144" i="4" s="1"/>
  <c r="V152" i="3"/>
  <c r="D145" i="4" s="1"/>
  <c r="V153" i="3"/>
  <c r="D146" i="4" s="1"/>
  <c r="V154" i="3"/>
  <c r="D147" i="4" s="1"/>
  <c r="V155" i="3"/>
  <c r="D148" i="4" s="1"/>
  <c r="V156" i="3"/>
  <c r="D149" i="4" s="1"/>
  <c r="V157" i="3"/>
  <c r="D150" i="4" s="1"/>
  <c r="V158" i="3"/>
  <c r="D151" i="4" s="1"/>
  <c r="V159" i="3"/>
  <c r="D152" i="4" s="1"/>
  <c r="V160" i="3"/>
  <c r="D153" i="4" s="1"/>
  <c r="V161" i="3"/>
  <c r="D154" i="4" s="1"/>
  <c r="V162" i="3"/>
  <c r="D155" i="4" s="1"/>
  <c r="V163" i="3"/>
  <c r="D156" i="4" s="1"/>
  <c r="V164" i="3"/>
  <c r="D157" i="4" s="1"/>
  <c r="V165" i="3"/>
  <c r="D158" i="4" s="1"/>
  <c r="V166" i="3"/>
  <c r="D159" i="4" s="1"/>
  <c r="V167" i="3"/>
  <c r="D160" i="4" s="1"/>
  <c r="V168" i="3"/>
  <c r="D161" i="4" s="1"/>
  <c r="V169" i="3"/>
  <c r="D162" i="4" s="1"/>
  <c r="V170" i="3"/>
  <c r="D163" i="4" s="1"/>
  <c r="V171" i="3"/>
  <c r="D164" i="4" s="1"/>
  <c r="V172" i="3"/>
  <c r="D165" i="4" s="1"/>
  <c r="V173" i="3"/>
  <c r="D166" i="4" s="1"/>
  <c r="V174" i="3"/>
  <c r="D167" i="4" s="1"/>
  <c r="V175" i="3"/>
  <c r="D168" i="4" s="1"/>
  <c r="V176" i="3"/>
  <c r="D169" i="4" s="1"/>
  <c r="V177" i="3"/>
  <c r="D170" i="4" s="1"/>
  <c r="V178" i="3"/>
  <c r="D171" i="4" s="1"/>
  <c r="V179" i="3"/>
  <c r="D172" i="4" s="1"/>
  <c r="V180" i="3"/>
  <c r="D173" i="4" s="1"/>
  <c r="V181" i="3"/>
  <c r="D174" i="4" s="1"/>
  <c r="V182" i="3"/>
  <c r="D175" i="4" s="1"/>
  <c r="V183" i="3"/>
  <c r="D176" i="4" s="1"/>
  <c r="V184" i="3"/>
  <c r="D177" i="4" s="1"/>
  <c r="V185" i="3"/>
  <c r="D178" i="4" s="1"/>
  <c r="V186" i="3"/>
  <c r="D179" i="4" s="1"/>
  <c r="V187" i="3"/>
  <c r="D180" i="4" s="1"/>
  <c r="V188" i="3"/>
  <c r="D181" i="4" s="1"/>
  <c r="V189" i="3"/>
  <c r="D182" i="4" s="1"/>
  <c r="V190" i="3"/>
  <c r="D183" i="4" s="1"/>
  <c r="V191" i="3"/>
  <c r="D184" i="4" s="1"/>
  <c r="V192" i="3"/>
  <c r="D185" i="4" s="1"/>
  <c r="N4" i="2"/>
  <c r="A40" i="1" l="1"/>
  <c r="AA249" i="3"/>
  <c r="AA241" i="3"/>
  <c r="AA233" i="3"/>
  <c r="AA225" i="3"/>
  <c r="AA217" i="3"/>
  <c r="AA209" i="3"/>
  <c r="AA201" i="3"/>
  <c r="AA193" i="3"/>
  <c r="AA185" i="3"/>
  <c r="AA177" i="3"/>
  <c r="AA169" i="3"/>
  <c r="AA161" i="3"/>
  <c r="AA153" i="3"/>
  <c r="AA145" i="3"/>
  <c r="AA137" i="3"/>
  <c r="A1" i="4" l="1"/>
  <c r="J92" i="2" l="1"/>
  <c r="J93" i="2"/>
  <c r="J94" i="2"/>
  <c r="J95" i="2"/>
  <c r="J96" i="2"/>
  <c r="J97" i="2"/>
  <c r="J98" i="2"/>
  <c r="J99" i="2"/>
  <c r="J100" i="2"/>
  <c r="J101" i="2"/>
  <c r="J102" i="2"/>
  <c r="J103" i="2"/>
  <c r="J104" i="2"/>
  <c r="J105" i="2"/>
  <c r="J106" i="2"/>
  <c r="J107" i="2"/>
  <c r="J108" i="2"/>
  <c r="J109" i="2"/>
  <c r="I5" i="3" l="1"/>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4" i="3"/>
  <c r="E84" i="2"/>
  <c r="E83" i="2" s="1"/>
  <c r="E82" i="2" s="1"/>
  <c r="E81" i="2" s="1"/>
  <c r="E80" i="2" s="1"/>
  <c r="E79" i="2" s="1"/>
  <c r="E78" i="2" s="1"/>
  <c r="E77" i="2" s="1"/>
  <c r="E76" i="2" s="1"/>
  <c r="E75" i="2" s="1"/>
  <c r="E74" i="2" s="1"/>
  <c r="E73" i="2" s="1"/>
  <c r="E72" i="2" s="1"/>
  <c r="E71" i="2" s="1"/>
  <c r="E70" i="2" s="1"/>
  <c r="E69" i="2" s="1"/>
  <c r="E68" i="2" s="1"/>
  <c r="E67" i="2" s="1"/>
  <c r="E66" i="2" s="1"/>
  <c r="E65" i="2" s="1"/>
  <c r="E64" i="2" s="1"/>
  <c r="E63" i="2" s="1"/>
  <c r="E62" i="2" s="1"/>
  <c r="E61" i="2" s="1"/>
  <c r="E60" i="2" s="1"/>
  <c r="E59" i="2" s="1"/>
  <c r="E58" i="2" s="1"/>
  <c r="E57" i="2" s="1"/>
  <c r="E56" i="2" s="1"/>
  <c r="E55" i="2" s="1"/>
  <c r="E54" i="2" s="1"/>
  <c r="E53" i="2" s="1"/>
  <c r="E52" i="2" s="1"/>
  <c r="E51" i="2" s="1"/>
  <c r="E50" i="2" s="1"/>
  <c r="E49" i="2" s="1"/>
  <c r="E48" i="2" s="1"/>
  <c r="E47" i="2" s="1"/>
  <c r="E46" i="2" s="1"/>
  <c r="E45" i="2" s="1"/>
  <c r="E44" i="2" s="1"/>
  <c r="E43" i="2" s="1"/>
  <c r="E42" i="2" s="1"/>
  <c r="E41" i="2" s="1"/>
  <c r="E40" i="2" s="1"/>
  <c r="E39" i="2" s="1"/>
  <c r="E38" i="2" s="1"/>
  <c r="E37" i="2" s="1"/>
  <c r="E36" i="2" s="1"/>
  <c r="E35" i="2" s="1"/>
  <c r="E34" i="2" s="1"/>
  <c r="E33" i="2" s="1"/>
  <c r="E32" i="2" s="1"/>
  <c r="E31" i="2" s="1"/>
  <c r="E30" i="2" s="1"/>
  <c r="E29" i="2" s="1"/>
  <c r="E28" i="2" s="1"/>
  <c r="E27" i="2" s="1"/>
  <c r="E26" i="2" s="1"/>
  <c r="E25" i="2" s="1"/>
  <c r="E24" i="2" s="1"/>
  <c r="E23" i="2" s="1"/>
  <c r="E22" i="2" s="1"/>
  <c r="E21" i="2" s="1"/>
  <c r="E20" i="2" s="1"/>
  <c r="E19" i="2" s="1"/>
  <c r="E18" i="2" s="1"/>
  <c r="E17" i="2" s="1"/>
  <c r="E16" i="2" s="1"/>
  <c r="E15" i="2" s="1"/>
  <c r="E14" i="2" s="1"/>
  <c r="E13" i="2" s="1"/>
  <c r="E12" i="2" s="1"/>
  <c r="E11" i="2" s="1"/>
  <c r="E10" i="2" s="1"/>
  <c r="E9" i="2" s="1"/>
  <c r="E8" i="2" s="1"/>
  <c r="E7" i="2" s="1"/>
  <c r="E6" i="2" s="1"/>
  <c r="E5" i="2" s="1"/>
  <c r="E4" i="2" s="1"/>
  <c r="E3" i="2" s="1"/>
  <c r="E2" i="2" s="1"/>
  <c r="M5" i="2" l="1"/>
  <c r="T5" i="2" s="1"/>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D211" i="2"/>
  <c r="J210" i="2"/>
  <c r="D210" i="2"/>
  <c r="J209" i="2"/>
  <c r="D209" i="2"/>
  <c r="J208" i="2"/>
  <c r="D208" i="2"/>
  <c r="J207" i="2"/>
  <c r="D207" i="2"/>
  <c r="J206" i="2"/>
  <c r="D206" i="2"/>
  <c r="J205" i="2"/>
  <c r="D205" i="2"/>
  <c r="J204" i="2"/>
  <c r="D204" i="2"/>
  <c r="J203" i="2"/>
  <c r="D203" i="2"/>
  <c r="J202" i="2"/>
  <c r="D202" i="2"/>
  <c r="J201" i="2"/>
  <c r="D201" i="2"/>
  <c r="J200" i="2"/>
  <c r="D200" i="2"/>
  <c r="J199" i="2"/>
  <c r="D199" i="2"/>
  <c r="J198" i="2"/>
  <c r="D198" i="2"/>
  <c r="J197" i="2"/>
  <c r="D197" i="2"/>
  <c r="J196" i="2"/>
  <c r="D196" i="2"/>
  <c r="J195" i="2"/>
  <c r="D195" i="2"/>
  <c r="J194" i="2"/>
  <c r="D194" i="2"/>
  <c r="J193" i="2"/>
  <c r="D193" i="2"/>
  <c r="J192" i="2"/>
  <c r="D192" i="2"/>
  <c r="J191" i="2"/>
  <c r="D191" i="2"/>
  <c r="J190" i="2"/>
  <c r="D190" i="2"/>
  <c r="J189" i="2"/>
  <c r="D189" i="2"/>
  <c r="J188" i="2"/>
  <c r="D188" i="2"/>
  <c r="J187" i="2"/>
  <c r="D187" i="2"/>
  <c r="J186" i="2"/>
  <c r="D186" i="2"/>
  <c r="J185" i="2"/>
  <c r="D185" i="2"/>
  <c r="J184" i="2"/>
  <c r="D184" i="2"/>
  <c r="J183" i="2"/>
  <c r="D183" i="2"/>
  <c r="J182" i="2"/>
  <c r="D182" i="2"/>
  <c r="J181" i="2"/>
  <c r="D181" i="2"/>
  <c r="J180" i="2"/>
  <c r="D180" i="2"/>
  <c r="J179" i="2"/>
  <c r="D179" i="2"/>
  <c r="J178" i="2"/>
  <c r="D178" i="2"/>
  <c r="J177" i="2"/>
  <c r="D177" i="2"/>
  <c r="J176" i="2"/>
  <c r="D176" i="2"/>
  <c r="J175" i="2"/>
  <c r="D175" i="2"/>
  <c r="J174" i="2"/>
  <c r="D174" i="2"/>
  <c r="J173" i="2"/>
  <c r="D173" i="2"/>
  <c r="J172" i="2"/>
  <c r="D172" i="2"/>
  <c r="J171" i="2"/>
  <c r="D171" i="2"/>
  <c r="J170" i="2"/>
  <c r="D170" i="2"/>
  <c r="J169" i="2"/>
  <c r="D169" i="2"/>
  <c r="J168" i="2"/>
  <c r="D168" i="2"/>
  <c r="J167" i="2"/>
  <c r="D167" i="2"/>
  <c r="J166" i="2"/>
  <c r="D166" i="2"/>
  <c r="J165" i="2"/>
  <c r="D165" i="2"/>
  <c r="J164" i="2"/>
  <c r="D164" i="2"/>
  <c r="J163" i="2"/>
  <c r="D163" i="2"/>
  <c r="J162" i="2"/>
  <c r="D162" i="2"/>
  <c r="J161" i="2"/>
  <c r="D161" i="2"/>
  <c r="J160" i="2"/>
  <c r="D160" i="2"/>
  <c r="J159" i="2"/>
  <c r="D159" i="2"/>
  <c r="J158" i="2"/>
  <c r="D158" i="2"/>
  <c r="J157" i="2"/>
  <c r="D157" i="2"/>
  <c r="J156" i="2"/>
  <c r="D156" i="2"/>
  <c r="J155" i="2"/>
  <c r="D155" i="2"/>
  <c r="J154" i="2"/>
  <c r="D154" i="2"/>
  <c r="J153" i="2"/>
  <c r="D153" i="2"/>
  <c r="J152" i="2"/>
  <c r="D152" i="2"/>
  <c r="J151" i="2"/>
  <c r="D151" i="2"/>
  <c r="J150" i="2"/>
  <c r="D150" i="2"/>
  <c r="J149" i="2"/>
  <c r="D149" i="2"/>
  <c r="J148" i="2"/>
  <c r="D148" i="2"/>
  <c r="J147" i="2"/>
  <c r="D147" i="2"/>
  <c r="J146" i="2"/>
  <c r="D146" i="2"/>
  <c r="J145" i="2"/>
  <c r="D145" i="2"/>
  <c r="J144" i="2"/>
  <c r="D144" i="2"/>
  <c r="J143" i="2"/>
  <c r="D143" i="2"/>
  <c r="J142" i="2"/>
  <c r="D142" i="2"/>
  <c r="J141" i="2"/>
  <c r="D141" i="2"/>
  <c r="J140" i="2"/>
  <c r="D140" i="2"/>
  <c r="J139" i="2"/>
  <c r="D139" i="2"/>
  <c r="J138" i="2"/>
  <c r="D138" i="2"/>
  <c r="J137" i="2"/>
  <c r="D137" i="2"/>
  <c r="J136" i="2"/>
  <c r="D136" i="2"/>
  <c r="J135" i="2"/>
  <c r="D135" i="2"/>
  <c r="J134" i="2"/>
  <c r="D134" i="2"/>
  <c r="J133" i="2"/>
  <c r="D133" i="2"/>
  <c r="J132" i="2"/>
  <c r="D132" i="2"/>
  <c r="J131" i="2"/>
  <c r="D131" i="2"/>
  <c r="J130" i="2"/>
  <c r="D130" i="2"/>
  <c r="J129" i="2"/>
  <c r="D129" i="2"/>
  <c r="J128" i="2"/>
  <c r="D128" i="2"/>
  <c r="J127" i="2"/>
  <c r="D127" i="2"/>
  <c r="J126" i="2"/>
  <c r="D126" i="2"/>
  <c r="J125" i="2"/>
  <c r="D125" i="2"/>
  <c r="J124" i="2"/>
  <c r="D124" i="2"/>
  <c r="J123" i="2"/>
  <c r="D123" i="2"/>
  <c r="J122" i="2"/>
  <c r="D122" i="2"/>
  <c r="J121" i="2"/>
  <c r="D121" i="2"/>
  <c r="J120" i="2"/>
  <c r="D120" i="2"/>
  <c r="J119" i="2"/>
  <c r="D119" i="2"/>
  <c r="J118" i="2"/>
  <c r="D118" i="2"/>
  <c r="J117" i="2"/>
  <c r="D117" i="2"/>
  <c r="J116" i="2"/>
  <c r="D116" i="2"/>
  <c r="J115" i="2"/>
  <c r="D115" i="2"/>
  <c r="J114" i="2"/>
  <c r="D114" i="2"/>
  <c r="J113" i="2"/>
  <c r="D113" i="2"/>
  <c r="J112" i="2"/>
  <c r="D112" i="2"/>
  <c r="J111" i="2"/>
  <c r="D111" i="2"/>
  <c r="J110" i="2"/>
  <c r="D110" i="2"/>
  <c r="D109" i="2"/>
  <c r="D108" i="2"/>
  <c r="D107" i="2"/>
  <c r="D106" i="2"/>
  <c r="D105" i="2"/>
  <c r="D104" i="2"/>
  <c r="D103" i="2"/>
  <c r="D102" i="2"/>
  <c r="D101" i="2"/>
  <c r="D100" i="2"/>
  <c r="D99" i="2"/>
  <c r="D98" i="2"/>
  <c r="D97" i="2"/>
  <c r="D96" i="2"/>
  <c r="D95" i="2"/>
  <c r="D94" i="2"/>
  <c r="D93" i="2"/>
  <c r="D92" i="2"/>
  <c r="J91" i="2"/>
  <c r="D91" i="2"/>
  <c r="J90" i="2"/>
  <c r="D90" i="2"/>
  <c r="J89" i="2"/>
  <c r="D89" i="2"/>
  <c r="J88" i="2"/>
  <c r="D88" i="2"/>
  <c r="J87" i="2"/>
  <c r="D87" i="2"/>
  <c r="J86" i="2"/>
  <c r="D86" i="2"/>
  <c r="J85" i="2"/>
  <c r="D85" i="2"/>
  <c r="J84" i="2"/>
  <c r="D84" i="2"/>
  <c r="J83" i="2"/>
  <c r="D83" i="2"/>
  <c r="J82" i="2"/>
  <c r="D82" i="2"/>
  <c r="J81" i="2"/>
  <c r="D81" i="2"/>
  <c r="J80" i="2"/>
  <c r="D80" i="2"/>
  <c r="J79" i="2"/>
  <c r="D79" i="2"/>
  <c r="J78" i="2"/>
  <c r="D78" i="2"/>
  <c r="J77" i="2"/>
  <c r="D77" i="2"/>
  <c r="J76" i="2"/>
  <c r="D76" i="2"/>
  <c r="J75" i="2"/>
  <c r="D75" i="2"/>
  <c r="J74" i="2"/>
  <c r="D74" i="2"/>
  <c r="J73" i="2"/>
  <c r="D73" i="2"/>
  <c r="J72" i="2"/>
  <c r="D72" i="2"/>
  <c r="J71" i="2"/>
  <c r="D71" i="2"/>
  <c r="J70" i="2"/>
  <c r="D70" i="2"/>
  <c r="J69" i="2"/>
  <c r="D69" i="2"/>
  <c r="J68" i="2"/>
  <c r="D68" i="2"/>
  <c r="J67" i="2"/>
  <c r="D67" i="2"/>
  <c r="J66" i="2"/>
  <c r="D66" i="2"/>
  <c r="J65" i="2"/>
  <c r="D65" i="2"/>
  <c r="J64" i="2"/>
  <c r="D64" i="2"/>
  <c r="J63" i="2"/>
  <c r="D63" i="2"/>
  <c r="J62" i="2"/>
  <c r="D62" i="2"/>
  <c r="J61" i="2"/>
  <c r="D61" i="2"/>
  <c r="J60" i="2"/>
  <c r="D60" i="2"/>
  <c r="J59" i="2"/>
  <c r="D59" i="2"/>
  <c r="J58" i="2"/>
  <c r="D58" i="2"/>
  <c r="J57" i="2"/>
  <c r="D57" i="2"/>
  <c r="J56" i="2"/>
  <c r="D56" i="2"/>
  <c r="J55" i="2"/>
  <c r="D55" i="2"/>
  <c r="J54" i="2"/>
  <c r="D54" i="2"/>
  <c r="J53" i="2"/>
  <c r="D53" i="2"/>
  <c r="J52" i="2"/>
  <c r="D52" i="2"/>
  <c r="J51" i="2"/>
  <c r="D51" i="2"/>
  <c r="J50" i="2"/>
  <c r="D50" i="2"/>
  <c r="J49" i="2"/>
  <c r="D49" i="2"/>
  <c r="J48" i="2"/>
  <c r="D48" i="2"/>
  <c r="J47" i="2"/>
  <c r="D47" i="2"/>
  <c r="J46" i="2"/>
  <c r="D46" i="2"/>
  <c r="J45" i="2"/>
  <c r="D45" i="2"/>
  <c r="J44" i="2"/>
  <c r="D44" i="2"/>
  <c r="J43" i="2"/>
  <c r="D43" i="2"/>
  <c r="J42" i="2"/>
  <c r="D42" i="2"/>
  <c r="J41" i="2"/>
  <c r="D41" i="2"/>
  <c r="J40" i="2"/>
  <c r="D40" i="2"/>
  <c r="J39" i="2"/>
  <c r="D39" i="2"/>
  <c r="J38" i="2"/>
  <c r="D38" i="2"/>
  <c r="J37" i="2"/>
  <c r="D37" i="2"/>
  <c r="J36" i="2"/>
  <c r="D36" i="2"/>
  <c r="J35" i="2"/>
  <c r="D35" i="2"/>
  <c r="J34" i="2"/>
  <c r="D34" i="2"/>
  <c r="J33" i="2"/>
  <c r="D33" i="2"/>
  <c r="J32" i="2"/>
  <c r="D32" i="2"/>
  <c r="J31" i="2"/>
  <c r="D31" i="2"/>
  <c r="J30" i="2"/>
  <c r="D30" i="2"/>
  <c r="J29" i="2"/>
  <c r="D29" i="2"/>
  <c r="J28" i="2"/>
  <c r="D28" i="2"/>
  <c r="J27" i="2"/>
  <c r="D27" i="2"/>
  <c r="J26" i="2"/>
  <c r="D26" i="2"/>
  <c r="J25" i="2"/>
  <c r="D25" i="2"/>
  <c r="J24" i="2"/>
  <c r="D24" i="2"/>
  <c r="J23" i="2"/>
  <c r="D23" i="2"/>
  <c r="J22" i="2"/>
  <c r="D22" i="2"/>
  <c r="J21" i="2"/>
  <c r="D21" i="2"/>
  <c r="J20" i="2"/>
  <c r="D20" i="2"/>
  <c r="J19" i="2"/>
  <c r="D19" i="2"/>
  <c r="J18" i="2"/>
  <c r="D18" i="2"/>
  <c r="J17" i="2"/>
  <c r="D17" i="2"/>
  <c r="J16" i="2"/>
  <c r="D16" i="2"/>
  <c r="J15" i="2"/>
  <c r="D15" i="2"/>
  <c r="J14" i="2"/>
  <c r="D14" i="2"/>
  <c r="J13" i="2"/>
  <c r="D13" i="2"/>
  <c r="J12" i="2"/>
  <c r="D12" i="2"/>
  <c r="J11" i="2"/>
  <c r="D11" i="2"/>
  <c r="J10" i="2"/>
  <c r="D10" i="2"/>
  <c r="J9" i="2"/>
  <c r="D9" i="2"/>
  <c r="J8" i="2"/>
  <c r="D8" i="2"/>
  <c r="J7" i="2"/>
  <c r="D7" i="2"/>
  <c r="J6" i="2"/>
  <c r="D6" i="2"/>
  <c r="J5" i="2"/>
  <c r="D5" i="2"/>
  <c r="J4" i="2"/>
  <c r="D4" i="2"/>
  <c r="J3" i="2"/>
  <c r="D3" i="2"/>
  <c r="J2" i="2"/>
  <c r="D2" i="2"/>
  <c r="T41" i="1"/>
  <c r="T40" i="1"/>
  <c r="T39" i="1"/>
  <c r="T38" i="1"/>
  <c r="T37" i="1"/>
  <c r="T36" i="1"/>
  <c r="T35" i="1"/>
  <c r="T34" i="1"/>
  <c r="T33" i="1"/>
  <c r="T32" i="1"/>
  <c r="T31" i="1"/>
  <c r="T30" i="1"/>
  <c r="T27" i="1"/>
  <c r="T26" i="1"/>
  <c r="T25" i="1"/>
  <c r="T24" i="1"/>
  <c r="T23" i="1"/>
  <c r="T22" i="1"/>
  <c r="T21" i="1"/>
  <c r="T20" i="1"/>
  <c r="T19" i="1"/>
  <c r="T18" i="1"/>
  <c r="T17" i="1"/>
  <c r="T16" i="1"/>
  <c r="T4" i="1"/>
  <c r="T5" i="1" s="1"/>
  <c r="T6" i="1" s="1"/>
  <c r="T7" i="1" s="1"/>
  <c r="T2" i="2" l="1"/>
  <c r="T3" i="2"/>
  <c r="T4" i="2"/>
  <c r="T7" i="2"/>
  <c r="T6" i="2"/>
  <c r="T15" i="1"/>
  <c r="W1" i="1" s="1"/>
  <c r="T29" i="1"/>
  <c r="W2" i="1" s="1"/>
  <c r="A9" i="1" l="1"/>
  <c r="N3" i="2"/>
  <c r="X1" i="1"/>
  <c r="W3" i="1"/>
  <c r="T1" i="2"/>
  <c r="O9" i="2"/>
  <c r="P9" i="2" l="1"/>
  <c r="P11" i="2" s="1"/>
  <c r="P10" i="2" l="1"/>
  <c r="P12" i="2"/>
  <c r="V130" i="3" l="1"/>
  <c r="AA130" i="3" l="1"/>
  <c r="K123" i="4" s="1"/>
  <c r="D123" i="4"/>
  <c r="A15" i="4"/>
  <c r="A27" i="4" s="1"/>
  <c r="A39" i="4" s="1"/>
  <c r="A51" i="4" s="1"/>
  <c r="A63" i="4" s="1"/>
  <c r="A75" i="4" s="1"/>
  <c r="A87" i="4" s="1"/>
  <c r="A99" i="4" s="1"/>
  <c r="A111" i="4" s="1"/>
  <c r="A123" i="4" s="1"/>
  <c r="A135" i="4" s="1"/>
  <c r="A147" i="4" s="1"/>
  <c r="A159" i="4" s="1"/>
  <c r="A171" i="4" s="1"/>
  <c r="A183" i="4" s="1"/>
  <c r="A195" i="4" s="1"/>
  <c r="A207" i="4" s="1"/>
  <c r="A219" i="4" s="1"/>
  <c r="A231" i="4" s="1"/>
  <c r="M6" i="2" l="1"/>
  <c r="N2" i="2" s="1"/>
  <c r="Q6" i="2" s="1"/>
  <c r="Q4" i="2" l="1"/>
  <c r="R4" i="2" s="1"/>
  <c r="R6" i="2"/>
  <c r="Q3" i="2"/>
  <c r="R3" i="2" s="1"/>
  <c r="Q7" i="2"/>
  <c r="R7" i="2" s="1"/>
  <c r="Q2" i="2"/>
  <c r="R2" i="2" s="1"/>
  <c r="Q5" i="2"/>
  <c r="R5" i="2" s="1"/>
  <c r="R1" i="2" l="1"/>
  <c r="D79" i="3" l="1"/>
  <c r="E8" i="3"/>
  <c r="E16" i="3"/>
  <c r="E24" i="3"/>
  <c r="E32" i="3"/>
  <c r="E40" i="3"/>
  <c r="E48" i="3"/>
  <c r="E56" i="3"/>
  <c r="E64" i="3"/>
  <c r="E72" i="3"/>
  <c r="E80" i="3"/>
  <c r="E88" i="3"/>
  <c r="E96" i="3"/>
  <c r="E104" i="3"/>
  <c r="E112" i="3"/>
  <c r="E120" i="3"/>
  <c r="E128" i="3"/>
  <c r="E45" i="3"/>
  <c r="E93" i="3"/>
  <c r="E30" i="3"/>
  <c r="E70" i="3"/>
  <c r="E110" i="3"/>
  <c r="E9" i="3"/>
  <c r="E17" i="3"/>
  <c r="E25" i="3"/>
  <c r="E33" i="3"/>
  <c r="E41" i="3"/>
  <c r="E49" i="3"/>
  <c r="E57" i="3"/>
  <c r="E65" i="3"/>
  <c r="E73" i="3"/>
  <c r="E81" i="3"/>
  <c r="E89" i="3"/>
  <c r="E97" i="3"/>
  <c r="E105" i="3"/>
  <c r="E113" i="3"/>
  <c r="E121" i="3"/>
  <c r="E129" i="3"/>
  <c r="E18" i="3"/>
  <c r="E26" i="3"/>
  <c r="E34" i="3"/>
  <c r="E50" i="3"/>
  <c r="E66" i="3"/>
  <c r="E82" i="3"/>
  <c r="E90" i="3"/>
  <c r="E106" i="3"/>
  <c r="E114" i="3"/>
  <c r="E130" i="3"/>
  <c r="E12" i="3"/>
  <c r="E28" i="3"/>
  <c r="E60" i="3"/>
  <c r="E92" i="3"/>
  <c r="E116" i="3"/>
  <c r="E37" i="3"/>
  <c r="E77" i="3"/>
  <c r="E125" i="3"/>
  <c r="E78" i="3"/>
  <c r="E10" i="3"/>
  <c r="E42" i="3"/>
  <c r="E58" i="3"/>
  <c r="E74" i="3"/>
  <c r="E98" i="3"/>
  <c r="E122" i="3"/>
  <c r="E4" i="3"/>
  <c r="E36" i="3"/>
  <c r="E68" i="3"/>
  <c r="E84" i="3"/>
  <c r="E124" i="3"/>
  <c r="E5" i="3"/>
  <c r="E29" i="3"/>
  <c r="E69" i="3"/>
  <c r="E109" i="3"/>
  <c r="E14" i="3"/>
  <c r="E54" i="3"/>
  <c r="E102" i="3"/>
  <c r="E11" i="3"/>
  <c r="E19" i="3"/>
  <c r="E27" i="3"/>
  <c r="E35" i="3"/>
  <c r="E43" i="3"/>
  <c r="E51" i="3"/>
  <c r="E59" i="3"/>
  <c r="E67" i="3"/>
  <c r="E75" i="3"/>
  <c r="E83" i="3"/>
  <c r="E91" i="3"/>
  <c r="E99" i="3"/>
  <c r="E107" i="3"/>
  <c r="E115" i="3"/>
  <c r="E123" i="3"/>
  <c r="E3" i="3"/>
  <c r="E20" i="3"/>
  <c r="E52" i="3"/>
  <c r="E76" i="3"/>
  <c r="E100" i="3"/>
  <c r="E21" i="3"/>
  <c r="E61" i="3"/>
  <c r="E101" i="3"/>
  <c r="E6" i="3"/>
  <c r="E38" i="3"/>
  <c r="E62" i="3"/>
  <c r="E94" i="3"/>
  <c r="E44" i="3"/>
  <c r="E108" i="3"/>
  <c r="E13" i="3"/>
  <c r="E53" i="3"/>
  <c r="E85" i="3"/>
  <c r="E117" i="3"/>
  <c r="E22" i="3"/>
  <c r="E46" i="3"/>
  <c r="E86" i="3"/>
  <c r="E118" i="3"/>
  <c r="E7" i="3"/>
  <c r="E71" i="3"/>
  <c r="E127" i="3"/>
  <c r="E23" i="3"/>
  <c r="E47" i="3"/>
  <c r="E15" i="3"/>
  <c r="E79" i="3"/>
  <c r="E87" i="3"/>
  <c r="E95" i="3"/>
  <c r="E39" i="3"/>
  <c r="E103" i="3"/>
  <c r="E119" i="3"/>
  <c r="E31" i="3"/>
  <c r="E111" i="3"/>
  <c r="E55" i="3"/>
  <c r="E63" i="3"/>
  <c r="E126" i="3"/>
  <c r="D29" i="3"/>
  <c r="C38" i="3"/>
  <c r="H38" i="3" s="1"/>
  <c r="C8" i="3"/>
  <c r="G8" i="3" s="1"/>
  <c r="D120" i="3"/>
  <c r="D3" i="3"/>
  <c r="C52" i="3"/>
  <c r="H52" i="3" s="1"/>
  <c r="C80" i="3"/>
  <c r="G80" i="3" s="1"/>
  <c r="D38" i="3"/>
  <c r="D107" i="3"/>
  <c r="C12" i="3"/>
  <c r="G12" i="3" s="1"/>
  <c r="C63" i="3"/>
  <c r="H63" i="3" s="1"/>
  <c r="C66" i="3"/>
  <c r="H66" i="3" s="1"/>
  <c r="D103" i="3"/>
  <c r="D112" i="3"/>
  <c r="C95" i="3"/>
  <c r="G95" i="3" s="1"/>
  <c r="C48" i="3"/>
  <c r="H48" i="3" s="1"/>
  <c r="C55" i="3"/>
  <c r="H55" i="3" s="1"/>
  <c r="C129" i="3"/>
  <c r="H129" i="3" s="1"/>
  <c r="D56" i="3"/>
  <c r="C124" i="3"/>
  <c r="H124" i="3" s="1"/>
  <c r="D39" i="3"/>
  <c r="D123" i="3"/>
  <c r="D109" i="3"/>
  <c r="C82" i="3"/>
  <c r="G82" i="3" s="1"/>
  <c r="C14" i="3"/>
  <c r="G14" i="3" s="1"/>
  <c r="C83" i="3"/>
  <c r="H83" i="3" s="1"/>
  <c r="D43" i="3"/>
  <c r="D130" i="3"/>
  <c r="C103" i="3"/>
  <c r="H103" i="3" s="1"/>
  <c r="C7" i="3"/>
  <c r="G7" i="3" s="1"/>
  <c r="C65" i="3"/>
  <c r="H65" i="3" s="1"/>
  <c r="D36" i="3"/>
  <c r="D126" i="3"/>
  <c r="C59" i="3"/>
  <c r="G59" i="3" s="1"/>
  <c r="D16" i="3"/>
  <c r="C42" i="3"/>
  <c r="H42" i="3" s="1"/>
  <c r="D20" i="3"/>
  <c r="C105" i="3"/>
  <c r="H105" i="3" s="1"/>
  <c r="D85" i="3"/>
  <c r="C37" i="3"/>
  <c r="G37" i="3" s="1"/>
  <c r="C32" i="3"/>
  <c r="G32" i="3" s="1"/>
  <c r="C84" i="3"/>
  <c r="H84" i="3" s="1"/>
  <c r="D44" i="3"/>
  <c r="D76" i="3"/>
  <c r="D89" i="3"/>
  <c r="D98" i="3"/>
  <c r="C85" i="3"/>
  <c r="C113" i="3"/>
  <c r="H113" i="3" s="1"/>
  <c r="C74" i="3"/>
  <c r="G74" i="3" s="1"/>
  <c r="C86" i="3"/>
  <c r="H86" i="3" s="1"/>
  <c r="C43" i="3"/>
  <c r="G43" i="3" s="1"/>
  <c r="C29" i="3"/>
  <c r="H29" i="3" s="1"/>
  <c r="D67" i="3"/>
  <c r="D80" i="3"/>
  <c r="D119" i="3"/>
  <c r="C49" i="3"/>
  <c r="G49" i="3" s="1"/>
  <c r="C36" i="3"/>
  <c r="H36" i="3" s="1"/>
  <c r="C33" i="3"/>
  <c r="G33" i="3" s="1"/>
  <c r="C13" i="3"/>
  <c r="G13" i="3" s="1"/>
  <c r="C24" i="3"/>
  <c r="H24" i="3" s="1"/>
  <c r="C81" i="3"/>
  <c r="C127" i="3"/>
  <c r="H127" i="3" s="1"/>
  <c r="C117" i="3"/>
  <c r="G117" i="3" s="1"/>
  <c r="D70" i="3"/>
  <c r="D51" i="3"/>
  <c r="D6" i="3"/>
  <c r="C34" i="3"/>
  <c r="D73" i="3"/>
  <c r="D53" i="3"/>
  <c r="D105" i="3"/>
  <c r="C56" i="3"/>
  <c r="H56" i="3" s="1"/>
  <c r="C47" i="3"/>
  <c r="H47" i="3" s="1"/>
  <c r="D121" i="3"/>
  <c r="D96" i="3"/>
  <c r="D100" i="3"/>
  <c r="C109" i="3"/>
  <c r="H109" i="3" s="1"/>
  <c r="D41" i="3"/>
  <c r="C112" i="3"/>
  <c r="G112" i="3" s="1"/>
  <c r="D21" i="3"/>
  <c r="C10" i="3"/>
  <c r="C18" i="3"/>
  <c r="D52" i="3"/>
  <c r="D10" i="3"/>
  <c r="D127" i="3"/>
  <c r="C21" i="3"/>
  <c r="H21" i="3" s="1"/>
  <c r="D35" i="3"/>
  <c r="C39" i="3"/>
  <c r="G39" i="3" s="1"/>
  <c r="C26" i="3"/>
  <c r="G26" i="3" s="1"/>
  <c r="C50" i="3"/>
  <c r="H50" i="3" s="1"/>
  <c r="C17" i="3"/>
  <c r="G17" i="3" s="1"/>
  <c r="C46" i="3"/>
  <c r="G46" i="3" s="1"/>
  <c r="C15" i="3"/>
  <c r="H15" i="3" s="1"/>
  <c r="D9" i="3"/>
  <c r="D92" i="3"/>
  <c r="D7" i="3"/>
  <c r="C115" i="3"/>
  <c r="G115" i="3" s="1"/>
  <c r="D95" i="3"/>
  <c r="D115" i="3"/>
  <c r="D26" i="3"/>
  <c r="C30" i="3"/>
  <c r="H30" i="3" s="1"/>
  <c r="C4" i="3"/>
  <c r="G4" i="3" s="1"/>
  <c r="D99" i="3"/>
  <c r="C64" i="3"/>
  <c r="D18" i="3"/>
  <c r="C125" i="3"/>
  <c r="G125" i="3" s="1"/>
  <c r="D25" i="3"/>
  <c r="D15" i="3"/>
  <c r="C89" i="3"/>
  <c r="G89" i="3" s="1"/>
  <c r="D88" i="3"/>
  <c r="D13" i="3"/>
  <c r="C27" i="3"/>
  <c r="H27" i="3" s="1"/>
  <c r="C20" i="3"/>
  <c r="G20" i="3" s="1"/>
  <c r="D86" i="3"/>
  <c r="C111" i="3"/>
  <c r="G111" i="3" s="1"/>
  <c r="C25" i="3"/>
  <c r="H25" i="3" s="1"/>
  <c r="D71" i="3"/>
  <c r="C99" i="3"/>
  <c r="D66" i="3"/>
  <c r="D32" i="3"/>
  <c r="D55" i="3"/>
  <c r="C28" i="3"/>
  <c r="G28" i="3" s="1"/>
  <c r="C62" i="3"/>
  <c r="D113" i="3"/>
  <c r="C120" i="3"/>
  <c r="H120" i="3" s="1"/>
  <c r="D34" i="3"/>
  <c r="D81" i="3"/>
  <c r="D57" i="3"/>
  <c r="C119" i="3"/>
  <c r="D78" i="3"/>
  <c r="C22" i="3"/>
  <c r="H22" i="3" s="1"/>
  <c r="D97" i="3"/>
  <c r="D14" i="3"/>
  <c r="D50" i="3"/>
  <c r="C44" i="3"/>
  <c r="G44" i="3" s="1"/>
  <c r="D82" i="3"/>
  <c r="D65" i="3"/>
  <c r="C104" i="3"/>
  <c r="H104" i="3" s="1"/>
  <c r="D84" i="3"/>
  <c r="D72" i="3"/>
  <c r="D63" i="3"/>
  <c r="C6" i="3"/>
  <c r="G6" i="3" s="1"/>
  <c r="C79" i="3"/>
  <c r="H79" i="3" s="1"/>
  <c r="D93" i="3"/>
  <c r="D125" i="3"/>
  <c r="D117" i="3"/>
  <c r="D5" i="3"/>
  <c r="D94" i="3"/>
  <c r="D61" i="3"/>
  <c r="C102" i="3"/>
  <c r="D40" i="3"/>
  <c r="D124" i="3"/>
  <c r="C88" i="3"/>
  <c r="H88" i="3" s="1"/>
  <c r="C58" i="3"/>
  <c r="D110" i="3"/>
  <c r="C69" i="3"/>
  <c r="D12" i="3"/>
  <c r="C116" i="3"/>
  <c r="G116" i="3" s="1"/>
  <c r="C126" i="3"/>
  <c r="H126" i="3" s="1"/>
  <c r="D128" i="3"/>
  <c r="D118" i="3"/>
  <c r="D22" i="3"/>
  <c r="C19" i="3"/>
  <c r="H19" i="3" s="1"/>
  <c r="C60" i="3"/>
  <c r="G60" i="3" s="1"/>
  <c r="C40" i="3"/>
  <c r="G40" i="3" s="1"/>
  <c r="C16" i="3"/>
  <c r="C54" i="3"/>
  <c r="C75" i="3"/>
  <c r="G75" i="3" s="1"/>
  <c r="C101" i="3"/>
  <c r="H101" i="3" s="1"/>
  <c r="D91" i="3"/>
  <c r="C9" i="3"/>
  <c r="H9" i="3" s="1"/>
  <c r="D77" i="3"/>
  <c r="C71" i="3"/>
  <c r="G71" i="3" s="1"/>
  <c r="C100" i="3"/>
  <c r="H100" i="3" s="1"/>
  <c r="C128" i="3"/>
  <c r="G128" i="3" s="1"/>
  <c r="D129" i="3"/>
  <c r="C5" i="3"/>
  <c r="H5" i="3" s="1"/>
  <c r="D37" i="3"/>
  <c r="C31" i="3"/>
  <c r="G31" i="3" s="1"/>
  <c r="C51" i="3"/>
  <c r="G51" i="3" s="1"/>
  <c r="D104" i="3"/>
  <c r="D75" i="3"/>
  <c r="D64" i="3"/>
  <c r="D101" i="3"/>
  <c r="D42" i="3"/>
  <c r="D62" i="3"/>
  <c r="C53" i="3"/>
  <c r="G53" i="3" s="1"/>
  <c r="D116" i="3"/>
  <c r="D108" i="3"/>
  <c r="D59" i="3"/>
  <c r="C87" i="3"/>
  <c r="C97" i="3"/>
  <c r="H97" i="3" s="1"/>
  <c r="C110" i="3"/>
  <c r="C114" i="3"/>
  <c r="H114" i="3" s="1"/>
  <c r="C122" i="3"/>
  <c r="H122" i="3" s="1"/>
  <c r="C72" i="3"/>
  <c r="D58" i="3"/>
  <c r="D48" i="3"/>
  <c r="D46" i="3"/>
  <c r="D74" i="3"/>
  <c r="D24" i="3"/>
  <c r="C76" i="3"/>
  <c r="H76" i="3" s="1"/>
  <c r="C41" i="3"/>
  <c r="G41" i="3" s="1"/>
  <c r="C94" i="3"/>
  <c r="G94" i="3" s="1"/>
  <c r="C92" i="3"/>
  <c r="G92" i="3" s="1"/>
  <c r="C91" i="3"/>
  <c r="C78" i="3"/>
  <c r="C121" i="3"/>
  <c r="H121" i="3" s="1"/>
  <c r="D106" i="3"/>
  <c r="C98" i="3"/>
  <c r="H98" i="3" s="1"/>
  <c r="D111" i="3"/>
  <c r="C68" i="3"/>
  <c r="H68" i="3" s="1"/>
  <c r="D11" i="3"/>
  <c r="D47" i="3"/>
  <c r="D45" i="3"/>
  <c r="D28" i="3"/>
  <c r="C67" i="3"/>
  <c r="G67" i="3" s="1"/>
  <c r="D83" i="3"/>
  <c r="D68" i="3"/>
  <c r="C123" i="3"/>
  <c r="D114" i="3"/>
  <c r="D19" i="3"/>
  <c r="D31" i="3"/>
  <c r="C93" i="3"/>
  <c r="H93" i="3" s="1"/>
  <c r="C90" i="3"/>
  <c r="H90" i="3" s="1"/>
  <c r="C96" i="3"/>
  <c r="H96" i="3" s="1"/>
  <c r="C45" i="3"/>
  <c r="H45" i="3" s="1"/>
  <c r="C107" i="3"/>
  <c r="C73" i="3"/>
  <c r="H73" i="3" s="1"/>
  <c r="C118" i="3"/>
  <c r="C106" i="3"/>
  <c r="C130" i="3"/>
  <c r="H130" i="3" s="1"/>
  <c r="D102" i="3"/>
  <c r="C77" i="3"/>
  <c r="G77" i="3" s="1"/>
  <c r="C70" i="3"/>
  <c r="G70" i="3" s="1"/>
  <c r="D60" i="3"/>
  <c r="C11" i="3"/>
  <c r="G11" i="3" s="1"/>
  <c r="D23" i="3"/>
  <c r="D17" i="3"/>
  <c r="D8" i="3"/>
  <c r="D87" i="3"/>
  <c r="D54" i="3"/>
  <c r="D27" i="3"/>
  <c r="C61" i="3"/>
  <c r="D122" i="3"/>
  <c r="D90" i="3"/>
  <c r="C108" i="3"/>
  <c r="H108" i="3" s="1"/>
  <c r="C23" i="3"/>
  <c r="H23" i="3" s="1"/>
  <c r="D4" i="3"/>
  <c r="C57" i="3"/>
  <c r="D49" i="3"/>
  <c r="D33" i="3"/>
  <c r="C3" i="3"/>
  <c r="D69" i="3"/>
  <c r="C35" i="3"/>
  <c r="G35" i="3" s="1"/>
  <c r="D30" i="3"/>
  <c r="H10" i="3" l="1"/>
  <c r="L10" i="3"/>
  <c r="F102" i="3"/>
  <c r="F57" i="3"/>
  <c r="F78" i="3"/>
  <c r="G55" i="3"/>
  <c r="F63" i="3"/>
  <c r="H43" i="3"/>
  <c r="G68" i="3"/>
  <c r="G50" i="3"/>
  <c r="H8" i="3"/>
  <c r="F13" i="3"/>
  <c r="H13" i="3"/>
  <c r="G63" i="3"/>
  <c r="F62" i="3"/>
  <c r="G25" i="3"/>
  <c r="H33" i="3"/>
  <c r="F83" i="3"/>
  <c r="H17" i="3"/>
  <c r="G38" i="3"/>
  <c r="G86" i="3"/>
  <c r="H11" i="3"/>
  <c r="H53" i="3"/>
  <c r="F29" i="3"/>
  <c r="F123" i="3"/>
  <c r="F42" i="3"/>
  <c r="G109" i="3"/>
  <c r="F109" i="3"/>
  <c r="F119" i="3"/>
  <c r="F105" i="3"/>
  <c r="H71" i="3"/>
  <c r="F58" i="3"/>
  <c r="H12" i="3"/>
  <c r="H59" i="3"/>
  <c r="F31" i="3"/>
  <c r="F8" i="3"/>
  <c r="G83" i="3"/>
  <c r="G45" i="3"/>
  <c r="F12" i="3"/>
  <c r="G129" i="3"/>
  <c r="H14" i="3"/>
  <c r="G62" i="3"/>
  <c r="F54" i="3"/>
  <c r="H70" i="3"/>
  <c r="F84" i="3"/>
  <c r="F16" i="3"/>
  <c r="H62" i="3"/>
  <c r="G36" i="3"/>
  <c r="H41" i="3"/>
  <c r="G19" i="3"/>
  <c r="G84" i="3"/>
  <c r="G122" i="3"/>
  <c r="H125" i="3"/>
  <c r="F103" i="3"/>
  <c r="G124" i="3"/>
  <c r="F70" i="3"/>
  <c r="G24" i="3"/>
  <c r="G30" i="3"/>
  <c r="F40" i="3"/>
  <c r="G42" i="3"/>
  <c r="G29" i="3"/>
  <c r="F11" i="3"/>
  <c r="G120" i="3"/>
  <c r="G66" i="3"/>
  <c r="H40" i="3"/>
  <c r="F14" i="3"/>
  <c r="F28" i="3"/>
  <c r="F18" i="3"/>
  <c r="G114" i="3"/>
  <c r="H77" i="3"/>
  <c r="G58" i="3"/>
  <c r="F124" i="3"/>
  <c r="F73" i="3"/>
  <c r="G18" i="3"/>
  <c r="H58" i="3"/>
  <c r="H18" i="3"/>
  <c r="G104" i="3"/>
  <c r="H74" i="3"/>
  <c r="F64" i="3"/>
  <c r="G76" i="3"/>
  <c r="H92" i="3"/>
  <c r="G73" i="3"/>
  <c r="G15" i="3"/>
  <c r="H89" i="3"/>
  <c r="F91" i="3"/>
  <c r="F71" i="3"/>
  <c r="F9" i="3"/>
  <c r="F49" i="3"/>
  <c r="F118" i="3"/>
  <c r="F37" i="3"/>
  <c r="F113" i="3"/>
  <c r="F48" i="3"/>
  <c r="F36" i="3"/>
  <c r="F82" i="3"/>
  <c r="F66" i="3"/>
  <c r="F92" i="3"/>
  <c r="F7" i="3"/>
  <c r="F129" i="3"/>
  <c r="F120" i="3"/>
  <c r="F65" i="3"/>
  <c r="F23" i="3"/>
  <c r="F80" i="3"/>
  <c r="F38" i="3"/>
  <c r="F104" i="3"/>
  <c r="F27" i="3"/>
  <c r="F55" i="3"/>
  <c r="F74" i="3"/>
  <c r="F39" i="3"/>
  <c r="F85" i="3"/>
  <c r="F56" i="3"/>
  <c r="F95" i="3"/>
  <c r="H6" i="3"/>
  <c r="H16" i="3"/>
  <c r="G103" i="3"/>
  <c r="G108" i="3"/>
  <c r="G78" i="3"/>
  <c r="H35" i="3"/>
  <c r="H7" i="3"/>
  <c r="G105" i="3"/>
  <c r="G127" i="3"/>
  <c r="G52" i="3"/>
  <c r="H110" i="3"/>
  <c r="H67" i="3"/>
  <c r="G121" i="3"/>
  <c r="G47" i="3"/>
  <c r="G65" i="3"/>
  <c r="G110" i="3"/>
  <c r="H115" i="3"/>
  <c r="G113" i="3"/>
  <c r="H119" i="3"/>
  <c r="G5" i="3"/>
  <c r="H37" i="3"/>
  <c r="H82" i="3"/>
  <c r="H49" i="3"/>
  <c r="G10" i="3"/>
  <c r="G88" i="3"/>
  <c r="G48" i="3"/>
  <c r="H26" i="3"/>
  <c r="G90" i="3"/>
  <c r="G130" i="3"/>
  <c r="G93" i="3"/>
  <c r="G27" i="3"/>
  <c r="G56" i="3"/>
  <c r="H85" i="3"/>
  <c r="G85" i="3"/>
  <c r="H80" i="3"/>
  <c r="G64" i="3"/>
  <c r="H95" i="3"/>
  <c r="H75" i="3"/>
  <c r="H64" i="3"/>
  <c r="H39" i="3"/>
  <c r="G23" i="3"/>
  <c r="G97" i="3"/>
  <c r="G21" i="3"/>
  <c r="F20" i="3"/>
  <c r="F99" i="3"/>
  <c r="F81" i="3"/>
  <c r="F32" i="3"/>
  <c r="H81" i="3"/>
  <c r="H91" i="3"/>
  <c r="G81" i="3"/>
  <c r="F117" i="3"/>
  <c r="F75" i="3"/>
  <c r="G9" i="3"/>
  <c r="G22" i="3"/>
  <c r="H28" i="3"/>
  <c r="F4" i="3"/>
  <c r="F26" i="3"/>
  <c r="F87" i="3"/>
  <c r="F130" i="3"/>
  <c r="G96" i="3"/>
  <c r="G98" i="3"/>
  <c r="F41" i="3"/>
  <c r="F5" i="3"/>
  <c r="H117" i="3"/>
  <c r="H32" i="3"/>
  <c r="G119" i="3"/>
  <c r="F30" i="3"/>
  <c r="G57" i="3"/>
  <c r="F96" i="3"/>
  <c r="F90" i="3"/>
  <c r="F76" i="3"/>
  <c r="F97" i="3"/>
  <c r="F100" i="3"/>
  <c r="H102" i="3"/>
  <c r="F61" i="3"/>
  <c r="F122" i="3"/>
  <c r="F46" i="3"/>
  <c r="F33" i="3"/>
  <c r="H57" i="3"/>
  <c r="G118" i="3"/>
  <c r="G100" i="3"/>
  <c r="G102" i="3"/>
  <c r="H116" i="3"/>
  <c r="F15" i="3"/>
  <c r="F77" i="3"/>
  <c r="F35" i="3"/>
  <c r="H106" i="3"/>
  <c r="H78" i="3"/>
  <c r="F86" i="3"/>
  <c r="F127" i="3"/>
  <c r="G87" i="3"/>
  <c r="F128" i="3"/>
  <c r="F98" i="3"/>
  <c r="F108" i="3"/>
  <c r="H87" i="3"/>
  <c r="H128" i="3"/>
  <c r="H54" i="3"/>
  <c r="F126" i="3"/>
  <c r="H44" i="3"/>
  <c r="H112" i="3"/>
  <c r="F43" i="3"/>
  <c r="G54" i="3"/>
  <c r="G126" i="3"/>
  <c r="F111" i="3"/>
  <c r="F125" i="3"/>
  <c r="F106" i="3"/>
  <c r="F69" i="3"/>
  <c r="F112" i="3"/>
  <c r="F79" i="3"/>
  <c r="F53" i="3"/>
  <c r="G79" i="3"/>
  <c r="G106" i="3"/>
  <c r="F101" i="3"/>
  <c r="F10" i="3"/>
  <c r="H123" i="3"/>
  <c r="G107" i="3"/>
  <c r="F51" i="3"/>
  <c r="G61" i="3"/>
  <c r="F107" i="3"/>
  <c r="F67" i="3"/>
  <c r="G91" i="3"/>
  <c r="F93" i="3"/>
  <c r="G34" i="3"/>
  <c r="F59" i="3"/>
  <c r="F94" i="3"/>
  <c r="H51" i="3"/>
  <c r="F47" i="3"/>
  <c r="G16" i="3"/>
  <c r="F19" i="3"/>
  <c r="F116" i="3"/>
  <c r="F88" i="3"/>
  <c r="F6" i="3"/>
  <c r="F115" i="3"/>
  <c r="F44" i="3"/>
  <c r="G101" i="3"/>
  <c r="G99" i="3"/>
  <c r="H111" i="3"/>
  <c r="H4" i="3"/>
  <c r="F17" i="3"/>
  <c r="F21" i="3"/>
  <c r="F68" i="3"/>
  <c r="F24" i="3"/>
  <c r="H61" i="3"/>
  <c r="H60" i="3"/>
  <c r="H118" i="3"/>
  <c r="H107" i="3"/>
  <c r="F121" i="3"/>
  <c r="H34" i="3"/>
  <c r="H94" i="3"/>
  <c r="F72" i="3"/>
  <c r="F114" i="3"/>
  <c r="H31" i="3"/>
  <c r="H69" i="3"/>
  <c r="F22" i="3"/>
  <c r="H99" i="3"/>
  <c r="H20" i="3"/>
  <c r="F89" i="3"/>
  <c r="F45" i="3"/>
  <c r="H46" i="3"/>
  <c r="F34" i="3"/>
  <c r="G72" i="3"/>
  <c r="G69" i="3"/>
  <c r="F50" i="3"/>
  <c r="G123" i="3"/>
  <c r="F52" i="3"/>
  <c r="H72" i="3"/>
  <c r="F110" i="3"/>
  <c r="F25" i="3"/>
  <c r="F60" i="3"/>
  <c r="N10" i="3" l="1"/>
  <c r="O10" i="3" s="1"/>
  <c r="G3" i="3"/>
  <c r="Z3" i="1" s="1"/>
  <c r="AB3" i="1" s="1"/>
  <c r="H3" i="3"/>
  <c r="Z9" i="1" s="1"/>
  <c r="AB9" i="1" s="1"/>
  <c r="AC9" i="1" l="1"/>
  <c r="AC3" i="1"/>
  <c r="Z4" i="1" s="1"/>
  <c r="Y6" i="1" s="1"/>
  <c r="Z10" i="1" l="1"/>
  <c r="Z6" i="1"/>
  <c r="E12" i="1" l="1"/>
  <c r="Z11" i="1"/>
  <c r="Z12" i="1" s="1"/>
  <c r="D12" i="1" s="1"/>
  <c r="C12" i="1"/>
  <c r="AC12" i="1"/>
  <c r="W5" i="1"/>
  <c r="Z18" i="1" l="1"/>
  <c r="C39" i="1" s="1"/>
  <c r="Z17" i="1"/>
  <c r="C10" i="1"/>
  <c r="E10" i="1"/>
  <c r="X3" i="1"/>
  <c r="A20" i="1" s="1"/>
  <c r="A21" i="1" s="1"/>
  <c r="A22" i="1" s="1"/>
  <c r="A23" i="1" s="1"/>
  <c r="A24" i="1" s="1"/>
  <c r="A25" i="1" s="1"/>
  <c r="A26" i="1" s="1"/>
  <c r="A27" i="1" s="1"/>
  <c r="A28" i="1" s="1"/>
  <c r="A29" i="1" s="1"/>
  <c r="A30" i="1" s="1"/>
  <c r="A31" i="1" s="1"/>
  <c r="A32" i="1" s="1"/>
  <c r="A33" i="1" s="1"/>
  <c r="A34" i="1" s="1"/>
  <c r="A35" i="1" s="1"/>
  <c r="A36" i="1" s="1"/>
  <c r="A37" i="1" s="1"/>
  <c r="A38" i="1" s="1"/>
  <c r="W7" i="1"/>
  <c r="W18" i="1" s="1"/>
  <c r="W4" i="1" l="1"/>
  <c r="X7" i="1"/>
  <c r="D10" i="1" s="1"/>
  <c r="W12" i="1"/>
  <c r="W16" i="1"/>
  <c r="W10" i="1"/>
  <c r="W14" i="1"/>
  <c r="W17" i="1"/>
  <c r="W13" i="1"/>
  <c r="W15" i="1"/>
  <c r="W8" i="1"/>
  <c r="W9" i="1"/>
  <c r="W19" i="1"/>
  <c r="W11" i="1"/>
  <c r="J88" i="3" l="1"/>
  <c r="J98" i="3"/>
  <c r="J125" i="3"/>
  <c r="J17" i="3"/>
  <c r="J33" i="3"/>
  <c r="J9" i="3"/>
  <c r="J77" i="3"/>
  <c r="J49" i="3"/>
  <c r="J80" i="3"/>
  <c r="J37" i="3"/>
  <c r="J38" i="3"/>
  <c r="J26" i="3"/>
  <c r="J123" i="3"/>
  <c r="J58" i="3"/>
  <c r="J111" i="3"/>
  <c r="J121" i="3"/>
  <c r="J15" i="3"/>
  <c r="J101" i="3"/>
  <c r="J95" i="3"/>
  <c r="J104" i="3"/>
  <c r="J13" i="3"/>
  <c r="J32" i="3"/>
  <c r="J70" i="3"/>
  <c r="J109" i="3"/>
  <c r="J115" i="3"/>
  <c r="J124" i="3"/>
  <c r="J102" i="3"/>
  <c r="J93" i="3"/>
  <c r="J22" i="3"/>
  <c r="J20" i="3"/>
  <c r="J94" i="3"/>
  <c r="J14" i="3"/>
  <c r="J71" i="3"/>
  <c r="J103" i="3"/>
  <c r="J108" i="3"/>
  <c r="J90" i="3"/>
  <c r="J24" i="3"/>
  <c r="J106" i="3"/>
  <c r="J56" i="3"/>
  <c r="J28" i="3"/>
  <c r="J107" i="3"/>
  <c r="J114" i="3"/>
  <c r="J76" i="3"/>
  <c r="J51" i="3"/>
  <c r="J50" i="3"/>
  <c r="J89" i="3"/>
  <c r="J29" i="3"/>
  <c r="J97" i="3"/>
  <c r="J113" i="3"/>
  <c r="J12" i="3"/>
  <c r="J53" i="3"/>
  <c r="J119" i="3"/>
  <c r="J127" i="3"/>
  <c r="J69" i="3"/>
  <c r="J21" i="3"/>
  <c r="J91" i="3"/>
  <c r="J129" i="3"/>
  <c r="J118" i="3"/>
  <c r="J74" i="3"/>
  <c r="J79" i="3"/>
  <c r="J72" i="3"/>
  <c r="J3" i="3"/>
  <c r="J110" i="3"/>
  <c r="J68" i="3"/>
  <c r="J85" i="3"/>
  <c r="J62" i="3"/>
  <c r="J55" i="3"/>
  <c r="J36" i="3"/>
  <c r="J18" i="3"/>
  <c r="J30" i="3"/>
  <c r="J7" i="3"/>
  <c r="J82" i="3"/>
  <c r="J64" i="3"/>
  <c r="J40" i="3"/>
  <c r="J46" i="3"/>
  <c r="J25" i="3"/>
  <c r="J45" i="3"/>
  <c r="J83" i="3"/>
  <c r="J6" i="3"/>
  <c r="J78" i="3"/>
  <c r="J67" i="3"/>
  <c r="J65" i="3"/>
  <c r="J35" i="3"/>
  <c r="J43" i="3"/>
  <c r="J10" i="3"/>
  <c r="J42" i="3"/>
  <c r="J87" i="3"/>
  <c r="J96" i="3"/>
  <c r="J112" i="3"/>
  <c r="J92" i="3"/>
  <c r="J59" i="3"/>
  <c r="J75" i="3"/>
  <c r="J4" i="3"/>
  <c r="J61" i="3"/>
  <c r="J63" i="3"/>
  <c r="J122" i="3"/>
  <c r="J41" i="3"/>
  <c r="J8" i="3"/>
  <c r="J99" i="3"/>
  <c r="J116" i="3"/>
  <c r="J100" i="3"/>
  <c r="J81" i="3"/>
  <c r="J57" i="3"/>
  <c r="J34" i="3"/>
  <c r="J19" i="3"/>
  <c r="J16" i="3"/>
  <c r="J39" i="3"/>
  <c r="J66" i="3"/>
  <c r="J86" i="3"/>
  <c r="J60" i="3"/>
  <c r="J126" i="3"/>
  <c r="J11" i="3"/>
  <c r="J44" i="3"/>
  <c r="J73" i="3"/>
  <c r="J23" i="3"/>
  <c r="J52" i="3"/>
  <c r="J47" i="3"/>
  <c r="J128" i="3"/>
  <c r="J120" i="3"/>
  <c r="J27" i="3"/>
  <c r="J84" i="3"/>
  <c r="J48" i="3"/>
  <c r="J5" i="3"/>
  <c r="J31" i="3"/>
  <c r="J117" i="3"/>
  <c r="J54" i="3"/>
  <c r="J105" i="3"/>
  <c r="K4" i="3" l="1"/>
  <c r="Q11" i="3"/>
  <c r="V11" i="3"/>
  <c r="D4" i="4" s="1"/>
  <c r="K11" i="3"/>
  <c r="K96" i="3"/>
  <c r="Q96" i="3"/>
  <c r="V96" i="3"/>
  <c r="D89" i="4" s="1"/>
  <c r="V68" i="3"/>
  <c r="D61" i="4" s="1"/>
  <c r="Q68" i="3"/>
  <c r="K68" i="3"/>
  <c r="Q28" i="3"/>
  <c r="V28" i="3"/>
  <c r="D21" i="4" s="1"/>
  <c r="K28" i="3"/>
  <c r="Q109" i="3"/>
  <c r="K109" i="3"/>
  <c r="V109" i="3"/>
  <c r="D102" i="4" s="1"/>
  <c r="K120" i="3"/>
  <c r="Q120" i="3"/>
  <c r="V120" i="3"/>
  <c r="D113" i="4" s="1"/>
  <c r="V63" i="3"/>
  <c r="D56" i="4" s="1"/>
  <c r="K63" i="3"/>
  <c r="Q63" i="3"/>
  <c r="K7" i="3"/>
  <c r="V7" i="3"/>
  <c r="Q7" i="3"/>
  <c r="V56" i="3"/>
  <c r="D49" i="4" s="1"/>
  <c r="K56" i="3"/>
  <c r="Q56" i="3"/>
  <c r="V77" i="3"/>
  <c r="D70" i="4" s="1"/>
  <c r="K77" i="3"/>
  <c r="Q77" i="3"/>
  <c r="Q128" i="3"/>
  <c r="V128" i="3"/>
  <c r="D121" i="4" s="1"/>
  <c r="K128" i="3"/>
  <c r="K61" i="3"/>
  <c r="V61" i="3"/>
  <c r="D54" i="4" s="1"/>
  <c r="Q61" i="3"/>
  <c r="V42" i="3"/>
  <c r="D35" i="4" s="1"/>
  <c r="Q42" i="3"/>
  <c r="K42" i="3"/>
  <c r="Q69" i="3"/>
  <c r="V69" i="3"/>
  <c r="D62" i="4" s="1"/>
  <c r="K69" i="3"/>
  <c r="K20" i="3"/>
  <c r="V20" i="3"/>
  <c r="D13" i="4" s="1"/>
  <c r="Q20" i="3"/>
  <c r="K32" i="3"/>
  <c r="Q32" i="3"/>
  <c r="V32" i="3"/>
  <c r="D25" i="4" s="1"/>
  <c r="V117" i="3"/>
  <c r="D110" i="4" s="1"/>
  <c r="K117" i="3"/>
  <c r="Q117" i="3"/>
  <c r="V86" i="3"/>
  <c r="D79" i="4" s="1"/>
  <c r="K86" i="3"/>
  <c r="Q86" i="3"/>
  <c r="K10" i="3"/>
  <c r="Q10" i="3"/>
  <c r="V10" i="3"/>
  <c r="D3" i="4" s="1"/>
  <c r="V18" i="3"/>
  <c r="D11" i="4" s="1"/>
  <c r="K18" i="3"/>
  <c r="Q18" i="3"/>
  <c r="V127" i="3"/>
  <c r="D120" i="4" s="1"/>
  <c r="Q127" i="3"/>
  <c r="K127" i="3"/>
  <c r="V50" i="3"/>
  <c r="D43" i="4" s="1"/>
  <c r="Q50" i="3"/>
  <c r="K50" i="3"/>
  <c r="V24" i="3"/>
  <c r="D17" i="4" s="1"/>
  <c r="K24" i="3"/>
  <c r="Q24" i="3"/>
  <c r="Q22" i="3"/>
  <c r="V22" i="3"/>
  <c r="D15" i="4" s="1"/>
  <c r="K22" i="3"/>
  <c r="K13" i="3"/>
  <c r="Q13" i="3"/>
  <c r="V13" i="3"/>
  <c r="D6" i="4" s="1"/>
  <c r="V123" i="3"/>
  <c r="D116" i="4" s="1"/>
  <c r="K123" i="3"/>
  <c r="Q123" i="3"/>
  <c r="K33" i="3"/>
  <c r="V33" i="3"/>
  <c r="D26" i="4" s="1"/>
  <c r="Q33" i="3"/>
  <c r="Q31" i="3"/>
  <c r="K31" i="3"/>
  <c r="V31" i="3"/>
  <c r="D24" i="4" s="1"/>
  <c r="V52" i="3"/>
  <c r="D45" i="4" s="1"/>
  <c r="K52" i="3"/>
  <c r="Q52" i="3"/>
  <c r="Q66" i="3"/>
  <c r="V66" i="3"/>
  <c r="D59" i="4" s="1"/>
  <c r="K66" i="3"/>
  <c r="K116" i="3"/>
  <c r="Q116" i="3"/>
  <c r="V116" i="3"/>
  <c r="D109" i="4" s="1"/>
  <c r="K75" i="3"/>
  <c r="Q75" i="3"/>
  <c r="V75" i="3"/>
  <c r="D68" i="4" s="1"/>
  <c r="K43" i="3"/>
  <c r="V43" i="3"/>
  <c r="D36" i="4" s="1"/>
  <c r="Q43" i="3"/>
  <c r="V25" i="3"/>
  <c r="D18" i="4" s="1"/>
  <c r="K25" i="3"/>
  <c r="Q25" i="3"/>
  <c r="K36" i="3"/>
  <c r="V36" i="3"/>
  <c r="D29" i="4" s="1"/>
  <c r="Q36" i="3"/>
  <c r="Q79" i="3"/>
  <c r="V79" i="3"/>
  <c r="D72" i="4" s="1"/>
  <c r="K79" i="3"/>
  <c r="V119" i="3"/>
  <c r="D112" i="4" s="1"/>
  <c r="Q119" i="3"/>
  <c r="K119" i="3"/>
  <c r="K51" i="3"/>
  <c r="V51" i="3"/>
  <c r="D44" i="4" s="1"/>
  <c r="Q51" i="3"/>
  <c r="K90" i="3"/>
  <c r="Q90" i="3"/>
  <c r="V90" i="3"/>
  <c r="D83" i="4" s="1"/>
  <c r="V93" i="3"/>
  <c r="D86" i="4" s="1"/>
  <c r="K93" i="3"/>
  <c r="Q93" i="3"/>
  <c r="K104" i="3"/>
  <c r="Q104" i="3"/>
  <c r="V104" i="3"/>
  <c r="D97" i="4" s="1"/>
  <c r="V26" i="3"/>
  <c r="D19" i="4" s="1"/>
  <c r="K26" i="3"/>
  <c r="Q26" i="3"/>
  <c r="Q17" i="3"/>
  <c r="V17" i="3"/>
  <c r="D10" i="4" s="1"/>
  <c r="K17" i="3"/>
  <c r="Q27" i="3"/>
  <c r="K27" i="3"/>
  <c r="V27" i="3"/>
  <c r="D20" i="4" s="1"/>
  <c r="K78" i="3"/>
  <c r="Q78" i="3"/>
  <c r="V78" i="3"/>
  <c r="D71" i="4" s="1"/>
  <c r="K97" i="3"/>
  <c r="Q97" i="3"/>
  <c r="V97" i="3"/>
  <c r="D90" i="4" s="1"/>
  <c r="K121" i="3"/>
  <c r="V121" i="3"/>
  <c r="D114" i="4" s="1"/>
  <c r="Q121" i="3"/>
  <c r="Q126" i="3"/>
  <c r="V126" i="3"/>
  <c r="D119" i="4" s="1"/>
  <c r="K126" i="3"/>
  <c r="V110" i="3"/>
  <c r="D103" i="4" s="1"/>
  <c r="K110" i="3"/>
  <c r="Q110" i="3"/>
  <c r="V94" i="3"/>
  <c r="D87" i="4" s="1"/>
  <c r="K94" i="3"/>
  <c r="Q94" i="3"/>
  <c r="V30" i="3"/>
  <c r="D23" i="4" s="1"/>
  <c r="Q30" i="3"/>
  <c r="K30" i="3"/>
  <c r="V34" i="3"/>
  <c r="D27" i="4" s="1"/>
  <c r="K34" i="3"/>
  <c r="Q34" i="3"/>
  <c r="V82" i="3"/>
  <c r="D75" i="4" s="1"/>
  <c r="Q82" i="3"/>
  <c r="K82" i="3"/>
  <c r="V14" i="3"/>
  <c r="D7" i="4" s="1"/>
  <c r="K14" i="3"/>
  <c r="Q14" i="3"/>
  <c r="Q105" i="3"/>
  <c r="K105" i="3"/>
  <c r="V105" i="3"/>
  <c r="D98" i="4" s="1"/>
  <c r="K87" i="3"/>
  <c r="Q87" i="3"/>
  <c r="V87" i="3"/>
  <c r="D80" i="4" s="1"/>
  <c r="K21" i="3"/>
  <c r="V21" i="3"/>
  <c r="D14" i="4" s="1"/>
  <c r="Q21" i="3"/>
  <c r="Q70" i="3"/>
  <c r="K70" i="3"/>
  <c r="V70" i="3"/>
  <c r="D63" i="4" s="1"/>
  <c r="Q60" i="3"/>
  <c r="V60" i="3"/>
  <c r="D53" i="4" s="1"/>
  <c r="K60" i="3"/>
  <c r="V106" i="3"/>
  <c r="D99" i="4" s="1"/>
  <c r="Q106" i="3"/>
  <c r="K106" i="3"/>
  <c r="V58" i="3"/>
  <c r="D51" i="4" s="1"/>
  <c r="Q58" i="3"/>
  <c r="K58" i="3"/>
  <c r="Q100" i="3"/>
  <c r="V100" i="3"/>
  <c r="D93" i="4" s="1"/>
  <c r="K100" i="3"/>
  <c r="K45" i="3"/>
  <c r="V45" i="3"/>
  <c r="D38" i="4" s="1"/>
  <c r="Q45" i="3"/>
  <c r="V23" i="3"/>
  <c r="D16" i="4" s="1"/>
  <c r="K23" i="3"/>
  <c r="Q23" i="3"/>
  <c r="V99" i="3"/>
  <c r="D92" i="4" s="1"/>
  <c r="K99" i="3"/>
  <c r="Q99" i="3"/>
  <c r="Q35" i="3"/>
  <c r="V35" i="3"/>
  <c r="D28" i="4" s="1"/>
  <c r="K35" i="3"/>
  <c r="Q46" i="3"/>
  <c r="V46" i="3"/>
  <c r="D39" i="4" s="1"/>
  <c r="K46" i="3"/>
  <c r="V74" i="3"/>
  <c r="D67" i="4" s="1"/>
  <c r="K74" i="3"/>
  <c r="Q74" i="3"/>
  <c r="K76" i="3"/>
  <c r="V76" i="3"/>
  <c r="D69" i="4" s="1"/>
  <c r="Q76" i="3"/>
  <c r="Q102" i="3"/>
  <c r="K102" i="3"/>
  <c r="V102" i="3"/>
  <c r="D95" i="4" s="1"/>
  <c r="V125" i="3"/>
  <c r="D118" i="4" s="1"/>
  <c r="Q125" i="3"/>
  <c r="K125" i="3"/>
  <c r="K48" i="3"/>
  <c r="V48" i="3"/>
  <c r="D41" i="4" s="1"/>
  <c r="Q48" i="3"/>
  <c r="K73" i="3"/>
  <c r="V73" i="3"/>
  <c r="D66" i="4" s="1"/>
  <c r="Q73" i="3"/>
  <c r="Q16" i="3"/>
  <c r="K16" i="3"/>
  <c r="V16" i="3"/>
  <c r="D9" i="4" s="1"/>
  <c r="K8" i="3"/>
  <c r="Q8" i="3"/>
  <c r="V8" i="3"/>
  <c r="V92" i="3"/>
  <c r="D85" i="4" s="1"/>
  <c r="K92" i="3"/>
  <c r="Q92" i="3"/>
  <c r="Q65" i="3"/>
  <c r="V65" i="3"/>
  <c r="D58" i="4" s="1"/>
  <c r="K65" i="3"/>
  <c r="Q40" i="3"/>
  <c r="V40" i="3"/>
  <c r="D33" i="4" s="1"/>
  <c r="K40" i="3"/>
  <c r="K62" i="3"/>
  <c r="Q62" i="3"/>
  <c r="V62" i="3"/>
  <c r="D55" i="4" s="1"/>
  <c r="V118" i="3"/>
  <c r="D111" i="4" s="1"/>
  <c r="K118" i="3"/>
  <c r="Q118" i="3"/>
  <c r="K12" i="3"/>
  <c r="V12" i="3"/>
  <c r="D5" i="4" s="1"/>
  <c r="Q12" i="3"/>
  <c r="V114" i="3"/>
  <c r="D107" i="4" s="1"/>
  <c r="Q114" i="3"/>
  <c r="K114" i="3"/>
  <c r="Q103" i="3"/>
  <c r="V103" i="3"/>
  <c r="D96" i="4" s="1"/>
  <c r="K103" i="3"/>
  <c r="K124" i="3"/>
  <c r="Q124" i="3"/>
  <c r="V124" i="3"/>
  <c r="D117" i="4" s="1"/>
  <c r="V101" i="3"/>
  <c r="D94" i="4" s="1"/>
  <c r="Q101" i="3"/>
  <c r="K101" i="3"/>
  <c r="K37" i="3"/>
  <c r="Q37" i="3"/>
  <c r="V37" i="3"/>
  <c r="D30" i="4" s="1"/>
  <c r="K98" i="3"/>
  <c r="Q98" i="3"/>
  <c r="V98" i="3"/>
  <c r="D91" i="4" s="1"/>
  <c r="V122" i="3"/>
  <c r="D115" i="4" s="1"/>
  <c r="K122" i="3"/>
  <c r="Q122" i="3"/>
  <c r="Q91" i="3"/>
  <c r="V91" i="3"/>
  <c r="D84" i="4" s="1"/>
  <c r="K91" i="3"/>
  <c r="K49" i="3"/>
  <c r="Q49" i="3"/>
  <c r="V49" i="3"/>
  <c r="D42" i="4" s="1"/>
  <c r="V57" i="3"/>
  <c r="D50" i="4" s="1"/>
  <c r="K57" i="3"/>
  <c r="Q57" i="3"/>
  <c r="K6" i="3"/>
  <c r="Q6" i="3"/>
  <c r="V6" i="3"/>
  <c r="Q29" i="3"/>
  <c r="K29" i="3"/>
  <c r="V29" i="3"/>
  <c r="D22" i="4" s="1"/>
  <c r="Q111" i="3"/>
  <c r="K111" i="3"/>
  <c r="V111" i="3"/>
  <c r="D104" i="4" s="1"/>
  <c r="V54" i="3"/>
  <c r="D47" i="4" s="1"/>
  <c r="K54" i="3"/>
  <c r="Q54" i="3"/>
  <c r="K81" i="3"/>
  <c r="Q81" i="3"/>
  <c r="V81" i="3"/>
  <c r="D74" i="4" s="1"/>
  <c r="Q83" i="3"/>
  <c r="V83" i="3"/>
  <c r="D76" i="4" s="1"/>
  <c r="K83" i="3"/>
  <c r="K89" i="3"/>
  <c r="V89" i="3"/>
  <c r="D82" i="4" s="1"/>
  <c r="Q89" i="3"/>
  <c r="V9" i="3"/>
  <c r="K9" i="3"/>
  <c r="Q9" i="3"/>
  <c r="Q47" i="3"/>
  <c r="K47" i="3"/>
  <c r="V47" i="3"/>
  <c r="D40" i="4" s="1"/>
  <c r="Q4" i="3"/>
  <c r="V4" i="3"/>
  <c r="V72" i="3"/>
  <c r="D65" i="4" s="1"/>
  <c r="K72" i="3"/>
  <c r="Q72" i="3"/>
  <c r="V5" i="3"/>
  <c r="K5" i="3"/>
  <c r="Q5" i="3"/>
  <c r="V39" i="3"/>
  <c r="D32" i="4" s="1"/>
  <c r="K39" i="3"/>
  <c r="Q39" i="3"/>
  <c r="V59" i="3"/>
  <c r="D52" i="4" s="1"/>
  <c r="Q59" i="3"/>
  <c r="K59" i="3"/>
  <c r="Q55" i="3"/>
  <c r="K55" i="3"/>
  <c r="V55" i="3"/>
  <c r="D48" i="4" s="1"/>
  <c r="K53" i="3"/>
  <c r="V53" i="3"/>
  <c r="D46" i="4" s="1"/>
  <c r="Q53" i="3"/>
  <c r="V108" i="3"/>
  <c r="D101" i="4" s="1"/>
  <c r="K108" i="3"/>
  <c r="Q108" i="3"/>
  <c r="Q95" i="3"/>
  <c r="K95" i="3"/>
  <c r="V95" i="3"/>
  <c r="D88" i="4" s="1"/>
  <c r="Q38" i="3"/>
  <c r="V38" i="3"/>
  <c r="D31" i="4" s="1"/>
  <c r="K38" i="3"/>
  <c r="V84" i="3"/>
  <c r="D77" i="4" s="1"/>
  <c r="K84" i="3"/>
  <c r="Q84" i="3"/>
  <c r="K44" i="3"/>
  <c r="V44" i="3"/>
  <c r="D37" i="4" s="1"/>
  <c r="Q44" i="3"/>
  <c r="V19" i="3"/>
  <c r="D12" i="4" s="1"/>
  <c r="K19" i="3"/>
  <c r="Q19" i="3"/>
  <c r="K41" i="3"/>
  <c r="Q41" i="3"/>
  <c r="V41" i="3"/>
  <c r="D34" i="4" s="1"/>
  <c r="K112" i="3"/>
  <c r="Q112" i="3"/>
  <c r="V112" i="3"/>
  <c r="D105" i="4" s="1"/>
  <c r="V67" i="3"/>
  <c r="D60" i="4" s="1"/>
  <c r="Q67" i="3"/>
  <c r="K67" i="3"/>
  <c r="Q64" i="3"/>
  <c r="K64" i="3"/>
  <c r="V64" i="3"/>
  <c r="D57" i="4" s="1"/>
  <c r="Q85" i="3"/>
  <c r="V85" i="3"/>
  <c r="D78" i="4" s="1"/>
  <c r="K85" i="3"/>
  <c r="K130" i="3"/>
  <c r="K129" i="3"/>
  <c r="V129" i="3"/>
  <c r="D122" i="4" s="1"/>
  <c r="Q129" i="3"/>
  <c r="V113" i="3"/>
  <c r="D106" i="4" s="1"/>
  <c r="K113" i="3"/>
  <c r="Q113" i="3"/>
  <c r="Q107" i="3"/>
  <c r="V107" i="3"/>
  <c r="D100" i="4" s="1"/>
  <c r="K107" i="3"/>
  <c r="K71" i="3"/>
  <c r="Q71" i="3"/>
  <c r="V71" i="3"/>
  <c r="D64" i="4" s="1"/>
  <c r="V115" i="3"/>
  <c r="D108" i="4" s="1"/>
  <c r="Q115" i="3"/>
  <c r="K115" i="3"/>
  <c r="V15" i="3"/>
  <c r="D8" i="4" s="1"/>
  <c r="Q15" i="3"/>
  <c r="K15" i="3"/>
  <c r="Q80" i="3"/>
  <c r="V80" i="3"/>
  <c r="D73" i="4" s="1"/>
  <c r="K80" i="3"/>
  <c r="K88" i="3"/>
  <c r="Q88" i="3"/>
  <c r="V88" i="3"/>
  <c r="D81" i="4" s="1"/>
  <c r="L53" i="3" l="1"/>
  <c r="L39" i="3"/>
  <c r="L47" i="3"/>
  <c r="L89" i="3"/>
  <c r="L54" i="3"/>
  <c r="AA49" i="3"/>
  <c r="K42" i="4" s="1"/>
  <c r="R49" i="3"/>
  <c r="S49" i="3" s="1"/>
  <c r="R114" i="3"/>
  <c r="S114" i="3" s="1"/>
  <c r="AA114" i="3"/>
  <c r="K107" i="4" s="1"/>
  <c r="R65" i="3"/>
  <c r="S65" i="3" s="1"/>
  <c r="AA65" i="3"/>
  <c r="K58" i="4" s="1"/>
  <c r="L48" i="3"/>
  <c r="L35" i="3"/>
  <c r="AA58" i="3"/>
  <c r="K51" i="4" s="1"/>
  <c r="R58" i="3"/>
  <c r="S58" i="3" s="1"/>
  <c r="L87" i="3"/>
  <c r="AA82" i="3"/>
  <c r="K75" i="4" s="1"/>
  <c r="R82" i="3"/>
  <c r="S82" i="3" s="1"/>
  <c r="R94" i="3"/>
  <c r="S94" i="3" s="1"/>
  <c r="AA94" i="3"/>
  <c r="K87" i="4" s="1"/>
  <c r="R126" i="3"/>
  <c r="S126" i="3" s="1"/>
  <c r="AA126" i="3"/>
  <c r="K119" i="4" s="1"/>
  <c r="R78" i="3"/>
  <c r="S78" i="3" s="1"/>
  <c r="AA78" i="3"/>
  <c r="K71" i="4" s="1"/>
  <c r="R26" i="3"/>
  <c r="S26" i="3" s="1"/>
  <c r="AA26" i="3"/>
  <c r="K19" i="4" s="1"/>
  <c r="AA119" i="3"/>
  <c r="K112" i="4" s="1"/>
  <c r="R119" i="3"/>
  <c r="S119" i="3" s="1"/>
  <c r="AA25" i="3"/>
  <c r="K18" i="4" s="1"/>
  <c r="R25" i="3"/>
  <c r="S25" i="3" s="1"/>
  <c r="L75" i="3"/>
  <c r="L52" i="3"/>
  <c r="AA123" i="3"/>
  <c r="K116" i="4" s="1"/>
  <c r="R123" i="3"/>
  <c r="S123" i="3" s="1"/>
  <c r="AA22" i="3"/>
  <c r="K15" i="4" s="1"/>
  <c r="R22" i="3"/>
  <c r="S22" i="3" s="1"/>
  <c r="AA127" i="3"/>
  <c r="K120" i="4" s="1"/>
  <c r="R127" i="3"/>
  <c r="S127" i="3" s="1"/>
  <c r="R86" i="3"/>
  <c r="S86" i="3" s="1"/>
  <c r="AA86" i="3"/>
  <c r="K79" i="4" s="1"/>
  <c r="L32" i="3"/>
  <c r="AA42" i="3"/>
  <c r="K35" i="4" s="1"/>
  <c r="R42" i="3"/>
  <c r="S42" i="3" s="1"/>
  <c r="R77" i="3"/>
  <c r="S77" i="3" s="1"/>
  <c r="AA77" i="3"/>
  <c r="K70" i="4" s="1"/>
  <c r="M7" i="3"/>
  <c r="L112" i="3"/>
  <c r="AA39" i="3"/>
  <c r="K32" i="4" s="1"/>
  <c r="R39" i="3"/>
  <c r="S39" i="3" s="1"/>
  <c r="L72" i="3"/>
  <c r="R54" i="3"/>
  <c r="S54" i="3" s="1"/>
  <c r="AA54" i="3"/>
  <c r="K47" i="4" s="1"/>
  <c r="AA29" i="3"/>
  <c r="K22" i="4" s="1"/>
  <c r="R29" i="3"/>
  <c r="S29" i="3" s="1"/>
  <c r="AA101" i="3"/>
  <c r="K94" i="4" s="1"/>
  <c r="R101" i="3"/>
  <c r="S101" i="3" s="1"/>
  <c r="L114" i="3"/>
  <c r="AA76" i="3"/>
  <c r="K69" i="4" s="1"/>
  <c r="R76" i="3"/>
  <c r="S76" i="3" s="1"/>
  <c r="R46" i="3"/>
  <c r="S46" i="3" s="1"/>
  <c r="AA46" i="3"/>
  <c r="K39" i="4" s="1"/>
  <c r="L23" i="3"/>
  <c r="L58" i="3"/>
  <c r="R60" i="3"/>
  <c r="S60" i="3" s="1"/>
  <c r="AA60" i="3"/>
  <c r="K53" i="4" s="1"/>
  <c r="R87" i="3"/>
  <c r="S87" i="3" s="1"/>
  <c r="AA87" i="3"/>
  <c r="K80" i="4" s="1"/>
  <c r="L82" i="3"/>
  <c r="AD17" i="3"/>
  <c r="R17" i="3"/>
  <c r="S17" i="3" s="1"/>
  <c r="AA17" i="3"/>
  <c r="K10" i="4" s="1"/>
  <c r="L93" i="3"/>
  <c r="L119" i="3"/>
  <c r="L36" i="3"/>
  <c r="R75" i="3"/>
  <c r="S75" i="3" s="1"/>
  <c r="AA75" i="3"/>
  <c r="K68" i="4" s="1"/>
  <c r="AA52" i="3"/>
  <c r="K45" i="4" s="1"/>
  <c r="R52" i="3"/>
  <c r="S52" i="3" s="1"/>
  <c r="L33" i="3"/>
  <c r="L127" i="3"/>
  <c r="M10" i="3"/>
  <c r="AA32" i="3"/>
  <c r="K25" i="4" s="1"/>
  <c r="R32" i="3"/>
  <c r="S32" i="3" s="1"/>
  <c r="L42" i="3"/>
  <c r="AA128" i="3"/>
  <c r="K121" i="4" s="1"/>
  <c r="R128" i="3"/>
  <c r="S128" i="3" s="1"/>
  <c r="L120" i="3"/>
  <c r="R68" i="3"/>
  <c r="S68" i="3" s="1"/>
  <c r="AA68" i="3"/>
  <c r="K61" i="4" s="1"/>
  <c r="AA80" i="3"/>
  <c r="K73" i="4" s="1"/>
  <c r="R80" i="3"/>
  <c r="S80" i="3" s="1"/>
  <c r="R71" i="3"/>
  <c r="S71" i="3" s="1"/>
  <c r="AA71" i="3"/>
  <c r="K64" i="4" s="1"/>
  <c r="R130" i="3"/>
  <c r="S130" i="3" s="1"/>
  <c r="AA129" i="3"/>
  <c r="K122" i="4" s="1"/>
  <c r="R129" i="3"/>
  <c r="S129" i="3" s="1"/>
  <c r="L64" i="3"/>
  <c r="L44" i="3"/>
  <c r="L15" i="3"/>
  <c r="L71" i="3"/>
  <c r="R64" i="3"/>
  <c r="S64" i="3" s="1"/>
  <c r="AA64" i="3"/>
  <c r="K57" i="4" s="1"/>
  <c r="AA41" i="3"/>
  <c r="K34" i="4" s="1"/>
  <c r="R41" i="3"/>
  <c r="S41" i="3" s="1"/>
  <c r="AA84" i="3"/>
  <c r="K77" i="4" s="1"/>
  <c r="R84" i="3"/>
  <c r="S84" i="3" s="1"/>
  <c r="L95" i="3"/>
  <c r="AA47" i="3"/>
  <c r="K40" i="4" s="1"/>
  <c r="R47" i="3"/>
  <c r="S47" i="3" s="1"/>
  <c r="L83" i="3"/>
  <c r="AD6" i="3"/>
  <c r="AC6" i="3"/>
  <c r="AG6" i="3" s="1"/>
  <c r="AB6" i="3"/>
  <c r="AA6" i="3"/>
  <c r="R6" i="3"/>
  <c r="L49" i="3"/>
  <c r="AA98" i="3"/>
  <c r="K91" i="4" s="1"/>
  <c r="R98" i="3"/>
  <c r="S98" i="3" s="1"/>
  <c r="AA62" i="3"/>
  <c r="K55" i="4" s="1"/>
  <c r="R62" i="3"/>
  <c r="S62" i="3" s="1"/>
  <c r="AA92" i="3"/>
  <c r="K85" i="4" s="1"/>
  <c r="R92" i="3"/>
  <c r="S92" i="3" s="1"/>
  <c r="L16" i="3"/>
  <c r="L125" i="3"/>
  <c r="L76" i="3"/>
  <c r="R45" i="3"/>
  <c r="S45" i="3" s="1"/>
  <c r="AA45" i="3"/>
  <c r="K38" i="4" s="1"/>
  <c r="L70" i="3"/>
  <c r="L94" i="3"/>
  <c r="AA121" i="3"/>
  <c r="K114" i="4" s="1"/>
  <c r="R121" i="3"/>
  <c r="S121" i="3" s="1"/>
  <c r="L78" i="3"/>
  <c r="L26" i="3"/>
  <c r="L25" i="3"/>
  <c r="L123" i="3"/>
  <c r="R24" i="3"/>
  <c r="S24" i="3" s="1"/>
  <c r="AA24" i="3"/>
  <c r="K17" i="4" s="1"/>
  <c r="L86" i="3"/>
  <c r="R20" i="3"/>
  <c r="S20" i="3" s="1"/>
  <c r="AA20" i="3"/>
  <c r="K13" i="4" s="1"/>
  <c r="L77" i="3"/>
  <c r="L109" i="3"/>
  <c r="AA38" i="3"/>
  <c r="K31" i="4" s="1"/>
  <c r="R38" i="3"/>
  <c r="S38" i="3" s="1"/>
  <c r="L107" i="3"/>
  <c r="AA95" i="3"/>
  <c r="K88" i="4" s="1"/>
  <c r="R95" i="3"/>
  <c r="S95" i="3" s="1"/>
  <c r="L91" i="3"/>
  <c r="AD12" i="3"/>
  <c r="R12" i="3"/>
  <c r="S12" i="3" s="1"/>
  <c r="AA12" i="3"/>
  <c r="K5" i="4" s="1"/>
  <c r="L92" i="3"/>
  <c r="AA125" i="3"/>
  <c r="K118" i="4" s="1"/>
  <c r="R125" i="3"/>
  <c r="S125" i="3" s="1"/>
  <c r="AA35" i="3"/>
  <c r="K28" i="4" s="1"/>
  <c r="R35" i="3"/>
  <c r="S35" i="3" s="1"/>
  <c r="L106" i="3"/>
  <c r="L105" i="3"/>
  <c r="AA90" i="3"/>
  <c r="K83" i="4" s="1"/>
  <c r="R90" i="3"/>
  <c r="S90" i="3" s="1"/>
  <c r="AA96" i="3"/>
  <c r="K89" i="4" s="1"/>
  <c r="R96" i="3"/>
  <c r="S96" i="3" s="1"/>
  <c r="AA19" i="3"/>
  <c r="K12" i="4" s="1"/>
  <c r="R19" i="3"/>
  <c r="S19" i="3" s="1"/>
  <c r="AA55" i="3"/>
  <c r="K48" i="4" s="1"/>
  <c r="R55" i="3"/>
  <c r="S55" i="3" s="1"/>
  <c r="R83" i="3"/>
  <c r="S83" i="3" s="1"/>
  <c r="AA83" i="3"/>
  <c r="K76" i="4" s="1"/>
  <c r="L40" i="3"/>
  <c r="L74" i="3"/>
  <c r="AA21" i="3"/>
  <c r="K14" i="4" s="1"/>
  <c r="R21" i="3"/>
  <c r="S21" i="3" s="1"/>
  <c r="L34" i="3"/>
  <c r="L121" i="3"/>
  <c r="L90" i="3"/>
  <c r="L116" i="3"/>
  <c r="AA56" i="3"/>
  <c r="K49" i="4" s="1"/>
  <c r="R56" i="3"/>
  <c r="S56" i="3" s="1"/>
  <c r="AD15" i="3"/>
  <c r="AA15" i="3"/>
  <c r="K8" i="4" s="1"/>
  <c r="R15" i="3"/>
  <c r="S15" i="3" s="1"/>
  <c r="L84" i="3"/>
  <c r="R73" i="3"/>
  <c r="S73" i="3" s="1"/>
  <c r="AA73" i="3"/>
  <c r="K66" i="4" s="1"/>
  <c r="AA99" i="3"/>
  <c r="K92" i="4" s="1"/>
  <c r="R99" i="3"/>
  <c r="S99" i="3" s="1"/>
  <c r="AA105" i="3"/>
  <c r="K98" i="4" s="1"/>
  <c r="R105" i="3"/>
  <c r="S105" i="3" s="1"/>
  <c r="AA110" i="3"/>
  <c r="K103" i="4" s="1"/>
  <c r="R110" i="3"/>
  <c r="S110" i="3" s="1"/>
  <c r="L27" i="3"/>
  <c r="AA43" i="3"/>
  <c r="K36" i="4" s="1"/>
  <c r="R43" i="3"/>
  <c r="S43" i="3" s="1"/>
  <c r="L31" i="3"/>
  <c r="L63" i="3"/>
  <c r="R88" i="3"/>
  <c r="S88" i="3" s="1"/>
  <c r="AA88" i="3"/>
  <c r="K81" i="4" s="1"/>
  <c r="AA107" i="3"/>
  <c r="K100" i="4" s="1"/>
  <c r="R107" i="3"/>
  <c r="S107" i="3" s="1"/>
  <c r="L85" i="3"/>
  <c r="L19" i="3"/>
  <c r="L108" i="3"/>
  <c r="L59" i="3"/>
  <c r="AD4" i="3"/>
  <c r="AB4" i="3"/>
  <c r="AC4" i="3"/>
  <c r="AG4" i="3" s="1"/>
  <c r="AA4" i="3"/>
  <c r="R4" i="3"/>
  <c r="AA111" i="3"/>
  <c r="K104" i="4" s="1"/>
  <c r="R111" i="3"/>
  <c r="S111" i="3" s="1"/>
  <c r="R57" i="3"/>
  <c r="S57" i="3" s="1"/>
  <c r="AA57" i="3"/>
  <c r="K50" i="4" s="1"/>
  <c r="AA91" i="3"/>
  <c r="K84" i="4" s="1"/>
  <c r="R91" i="3"/>
  <c r="S91" i="3" s="1"/>
  <c r="R37" i="3"/>
  <c r="S37" i="3" s="1"/>
  <c r="AA37" i="3"/>
  <c r="K30" i="4" s="1"/>
  <c r="L103" i="3"/>
  <c r="L12" i="3"/>
  <c r="L99" i="3"/>
  <c r="L100" i="3"/>
  <c r="AD14" i="3"/>
  <c r="AA14" i="3"/>
  <c r="K7" i="4" s="1"/>
  <c r="R14" i="3"/>
  <c r="S14" i="3" s="1"/>
  <c r="L110" i="3"/>
  <c r="AA27" i="3"/>
  <c r="K20" i="4" s="1"/>
  <c r="R27" i="3"/>
  <c r="S27" i="3" s="1"/>
  <c r="R104" i="3"/>
  <c r="S104" i="3" s="1"/>
  <c r="AA104" i="3"/>
  <c r="K97" i="4" s="1"/>
  <c r="AA51" i="3"/>
  <c r="K44" i="4" s="1"/>
  <c r="R51" i="3"/>
  <c r="S51" i="3" s="1"/>
  <c r="R79" i="3"/>
  <c r="S79" i="3" s="1"/>
  <c r="AA79" i="3"/>
  <c r="K72" i="4" s="1"/>
  <c r="L66" i="3"/>
  <c r="AA31" i="3"/>
  <c r="K24" i="4" s="1"/>
  <c r="R31" i="3"/>
  <c r="S31" i="3" s="1"/>
  <c r="AD13" i="3"/>
  <c r="AA13" i="3"/>
  <c r="K6" i="4" s="1"/>
  <c r="R13" i="3"/>
  <c r="S13" i="3" s="1"/>
  <c r="L50" i="3"/>
  <c r="L117" i="3"/>
  <c r="L69" i="3"/>
  <c r="L61" i="3"/>
  <c r="L56" i="3"/>
  <c r="L11" i="3"/>
  <c r="L129" i="3"/>
  <c r="L41" i="3"/>
  <c r="AA5" i="3"/>
  <c r="R5" i="3"/>
  <c r="AD9" i="3"/>
  <c r="AB9" i="3"/>
  <c r="AA9" i="3"/>
  <c r="R9" i="3"/>
  <c r="S9" i="3" s="1"/>
  <c r="AC9" i="3"/>
  <c r="AG9" i="3" s="1"/>
  <c r="M6" i="3"/>
  <c r="L98" i="3"/>
  <c r="L62" i="3"/>
  <c r="AD16" i="3"/>
  <c r="R16" i="3"/>
  <c r="S16" i="3" s="1"/>
  <c r="AA16" i="3"/>
  <c r="K9" i="4" s="1"/>
  <c r="AA74" i="3"/>
  <c r="K67" i="4" s="1"/>
  <c r="R74" i="3"/>
  <c r="S74" i="3" s="1"/>
  <c r="R70" i="3"/>
  <c r="S70" i="3" s="1"/>
  <c r="AA70" i="3"/>
  <c r="K63" i="4" s="1"/>
  <c r="L79" i="3"/>
  <c r="AD18" i="3"/>
  <c r="AA18" i="3"/>
  <c r="K11" i="4" s="1"/>
  <c r="R18" i="3"/>
  <c r="S18" i="3" s="1"/>
  <c r="AA109" i="3"/>
  <c r="K102" i="4" s="1"/>
  <c r="R109" i="3"/>
  <c r="S109" i="3" s="1"/>
  <c r="L111" i="3"/>
  <c r="L45" i="3"/>
  <c r="L18" i="3"/>
  <c r="L20" i="3"/>
  <c r="L96" i="3"/>
  <c r="L88" i="3"/>
  <c r="AA115" i="3"/>
  <c r="K108" i="4" s="1"/>
  <c r="R115" i="3"/>
  <c r="S115" i="3" s="1"/>
  <c r="AA113" i="3"/>
  <c r="K106" i="4" s="1"/>
  <c r="R113" i="3"/>
  <c r="S113" i="3" s="1"/>
  <c r="L38" i="3"/>
  <c r="AA59" i="3"/>
  <c r="K52" i="4" s="1"/>
  <c r="R59" i="3"/>
  <c r="S59" i="3" s="1"/>
  <c r="AA81" i="3"/>
  <c r="K74" i="4" s="1"/>
  <c r="R81" i="3"/>
  <c r="S81" i="3" s="1"/>
  <c r="L57" i="3"/>
  <c r="AA122" i="3"/>
  <c r="K115" i="4" s="1"/>
  <c r="R122" i="3"/>
  <c r="S122" i="3" s="1"/>
  <c r="L37" i="3"/>
  <c r="R118" i="3"/>
  <c r="S118" i="3" s="1"/>
  <c r="AA118" i="3"/>
  <c r="K111" i="4" s="1"/>
  <c r="R40" i="3"/>
  <c r="S40" i="3" s="1"/>
  <c r="AA40" i="3"/>
  <c r="K33" i="4" s="1"/>
  <c r="AD8" i="3"/>
  <c r="AA8" i="3"/>
  <c r="AB8" i="3"/>
  <c r="R8" i="3"/>
  <c r="S8" i="3" s="1"/>
  <c r="AC8" i="3"/>
  <c r="AG8" i="3" s="1"/>
  <c r="L73" i="3"/>
  <c r="L102" i="3"/>
  <c r="L46" i="3"/>
  <c r="L60" i="3"/>
  <c r="L21" i="3"/>
  <c r="L14" i="3"/>
  <c r="L30" i="3"/>
  <c r="AA97" i="3"/>
  <c r="K90" i="4" s="1"/>
  <c r="R97" i="3"/>
  <c r="S97" i="3" s="1"/>
  <c r="L17" i="3"/>
  <c r="L104" i="3"/>
  <c r="R36" i="3"/>
  <c r="S36" i="3" s="1"/>
  <c r="AA36" i="3"/>
  <c r="K29" i="4" s="1"/>
  <c r="L43" i="3"/>
  <c r="AA33" i="3"/>
  <c r="K26" i="4" s="1"/>
  <c r="R33" i="3"/>
  <c r="S33" i="3" s="1"/>
  <c r="L13" i="3"/>
  <c r="AA50" i="3"/>
  <c r="K43" i="4" s="1"/>
  <c r="R50" i="3"/>
  <c r="S50" i="3" s="1"/>
  <c r="L128" i="3"/>
  <c r="AA28" i="3"/>
  <c r="K21" i="4" s="1"/>
  <c r="R28" i="3"/>
  <c r="S28" i="3" s="1"/>
  <c r="L67" i="3"/>
  <c r="L55" i="3"/>
  <c r="R124" i="3"/>
  <c r="S124" i="3" s="1"/>
  <c r="AA124" i="3"/>
  <c r="K117" i="4" s="1"/>
  <c r="AA34" i="3"/>
  <c r="K27" i="4" s="1"/>
  <c r="R34" i="3"/>
  <c r="S34" i="3" s="1"/>
  <c r="R116" i="3"/>
  <c r="S116" i="3" s="1"/>
  <c r="AA116" i="3"/>
  <c r="K109" i="4" s="1"/>
  <c r="L24" i="3"/>
  <c r="R61" i="3"/>
  <c r="S61" i="3" s="1"/>
  <c r="AA61" i="3"/>
  <c r="K54" i="4" s="1"/>
  <c r="AA63" i="3"/>
  <c r="K56" i="4" s="1"/>
  <c r="R63" i="3"/>
  <c r="S63" i="3" s="1"/>
  <c r="L130" i="3"/>
  <c r="AA67" i="3"/>
  <c r="K60" i="4" s="1"/>
  <c r="R67" i="3"/>
  <c r="S67" i="3" s="1"/>
  <c r="AA108" i="3"/>
  <c r="K101" i="4" s="1"/>
  <c r="R108" i="3"/>
  <c r="S108" i="3" s="1"/>
  <c r="M5" i="3"/>
  <c r="M9" i="3"/>
  <c r="L124" i="3"/>
  <c r="AA106" i="3"/>
  <c r="K99" i="4" s="1"/>
  <c r="R106" i="3"/>
  <c r="S106" i="3" s="1"/>
  <c r="AA117" i="3"/>
  <c r="K110" i="4" s="1"/>
  <c r="R117" i="3"/>
  <c r="S117" i="3" s="1"/>
  <c r="L28" i="3"/>
  <c r="L115" i="3"/>
  <c r="L80" i="3"/>
  <c r="L113" i="3"/>
  <c r="R85" i="3"/>
  <c r="S85" i="3" s="1"/>
  <c r="AA85" i="3"/>
  <c r="K78" i="4" s="1"/>
  <c r="R112" i="3"/>
  <c r="S112" i="3" s="1"/>
  <c r="AA112" i="3"/>
  <c r="K105" i="4" s="1"/>
  <c r="AA44" i="3"/>
  <c r="K37" i="4" s="1"/>
  <c r="R44" i="3"/>
  <c r="S44" i="3" s="1"/>
  <c r="R53" i="3"/>
  <c r="S53" i="3" s="1"/>
  <c r="AA53" i="3"/>
  <c r="K46" i="4" s="1"/>
  <c r="AA72" i="3"/>
  <c r="K65" i="4" s="1"/>
  <c r="R72" i="3"/>
  <c r="S72" i="3" s="1"/>
  <c r="R89" i="3"/>
  <c r="S89" i="3" s="1"/>
  <c r="AA89" i="3"/>
  <c r="K82" i="4" s="1"/>
  <c r="L81" i="3"/>
  <c r="L29" i="3"/>
  <c r="L122" i="3"/>
  <c r="L101" i="3"/>
  <c r="AA103" i="3"/>
  <c r="K96" i="4" s="1"/>
  <c r="R103" i="3"/>
  <c r="S103" i="3" s="1"/>
  <c r="L118" i="3"/>
  <c r="L65" i="3"/>
  <c r="M8" i="3"/>
  <c r="R48" i="3"/>
  <c r="S48" i="3" s="1"/>
  <c r="AA48" i="3"/>
  <c r="K41" i="4" s="1"/>
  <c r="AA102" i="3"/>
  <c r="K95" i="4" s="1"/>
  <c r="R102" i="3"/>
  <c r="S102" i="3" s="1"/>
  <c r="AA23" i="3"/>
  <c r="K16" i="4" s="1"/>
  <c r="R23" i="3"/>
  <c r="S23" i="3" s="1"/>
  <c r="AA100" i="3"/>
  <c r="K93" i="4" s="1"/>
  <c r="R100" i="3"/>
  <c r="S100" i="3" s="1"/>
  <c r="AA30" i="3"/>
  <c r="K23" i="4" s="1"/>
  <c r="R30" i="3"/>
  <c r="S30" i="3" s="1"/>
  <c r="L126" i="3"/>
  <c r="L97" i="3"/>
  <c r="AA93" i="3"/>
  <c r="K86" i="4" s="1"/>
  <c r="R93" i="3"/>
  <c r="S93" i="3" s="1"/>
  <c r="L51" i="3"/>
  <c r="AA66" i="3"/>
  <c r="K59" i="4" s="1"/>
  <c r="R66" i="3"/>
  <c r="S66" i="3" s="1"/>
  <c r="L22" i="3"/>
  <c r="AD10" i="3"/>
  <c r="AA10" i="3"/>
  <c r="K3" i="4" s="1"/>
  <c r="R10" i="3"/>
  <c r="S10" i="3" s="1"/>
  <c r="R69" i="3"/>
  <c r="S69" i="3" s="1"/>
  <c r="AA69" i="3"/>
  <c r="K62" i="4" s="1"/>
  <c r="AD7" i="3"/>
  <c r="AC7" i="3"/>
  <c r="AG7" i="3" s="1"/>
  <c r="AB7" i="3"/>
  <c r="AA7" i="3"/>
  <c r="R7" i="3"/>
  <c r="S7" i="3" s="1"/>
  <c r="AA120" i="3"/>
  <c r="K113" i="4" s="1"/>
  <c r="R120" i="3"/>
  <c r="S120" i="3" s="1"/>
  <c r="L68" i="3"/>
  <c r="AD11" i="3"/>
  <c r="R11" i="3"/>
  <c r="S11" i="3" s="1"/>
  <c r="AA11" i="3"/>
  <c r="K4" i="4" s="1"/>
  <c r="M51" i="3" l="1"/>
  <c r="N51" i="3"/>
  <c r="M65" i="3"/>
  <c r="N65" i="3"/>
  <c r="M38" i="3"/>
  <c r="N38" i="3"/>
  <c r="M18" i="3"/>
  <c r="N18" i="3"/>
  <c r="M62" i="3"/>
  <c r="N62" i="3"/>
  <c r="M117" i="3"/>
  <c r="N117" i="3"/>
  <c r="M110" i="3"/>
  <c r="N110" i="3"/>
  <c r="M127" i="3"/>
  <c r="N127" i="3"/>
  <c r="M27" i="3"/>
  <c r="N27" i="3"/>
  <c r="M90" i="3"/>
  <c r="N90" i="3"/>
  <c r="M123" i="3"/>
  <c r="N123" i="3"/>
  <c r="M120" i="3"/>
  <c r="N120" i="3"/>
  <c r="M33" i="3"/>
  <c r="N33" i="3"/>
  <c r="M58" i="3"/>
  <c r="N58" i="3"/>
  <c r="M112" i="3"/>
  <c r="N112" i="3"/>
  <c r="M75" i="3"/>
  <c r="N75" i="3"/>
  <c r="M21" i="3"/>
  <c r="N21" i="3"/>
  <c r="M111" i="3"/>
  <c r="N111" i="3"/>
  <c r="M41" i="3"/>
  <c r="N41" i="3"/>
  <c r="M84" i="3"/>
  <c r="N84" i="3"/>
  <c r="M121" i="3"/>
  <c r="N121" i="3"/>
  <c r="M105" i="3"/>
  <c r="N105" i="3"/>
  <c r="M109" i="3"/>
  <c r="N109" i="3"/>
  <c r="M25" i="3"/>
  <c r="N25" i="3"/>
  <c r="M83" i="3"/>
  <c r="N83" i="3"/>
  <c r="M23" i="3"/>
  <c r="N23" i="3"/>
  <c r="M116" i="3"/>
  <c r="N116" i="3"/>
  <c r="M70" i="3"/>
  <c r="N70" i="3"/>
  <c r="M93" i="3"/>
  <c r="N93" i="3"/>
  <c r="M52" i="3"/>
  <c r="N52" i="3"/>
  <c r="M118" i="3"/>
  <c r="N118" i="3"/>
  <c r="M50" i="3"/>
  <c r="N50" i="3"/>
  <c r="M106" i="3"/>
  <c r="N106" i="3"/>
  <c r="M77" i="3"/>
  <c r="N77" i="3"/>
  <c r="M76" i="3"/>
  <c r="N76" i="3"/>
  <c r="M35" i="3"/>
  <c r="N35" i="3"/>
  <c r="M126" i="3"/>
  <c r="N126" i="3"/>
  <c r="M101" i="3"/>
  <c r="N101" i="3"/>
  <c r="M113" i="3"/>
  <c r="N113" i="3"/>
  <c r="M46" i="3"/>
  <c r="N46" i="3"/>
  <c r="M11" i="3"/>
  <c r="N11" i="3"/>
  <c r="O11" i="3" s="1"/>
  <c r="O12" i="3" s="1"/>
  <c r="O13" i="3" s="1"/>
  <c r="O14" i="3" s="1"/>
  <c r="O15" i="3" s="1"/>
  <c r="O16" i="3" s="1"/>
  <c r="O17" i="3" s="1"/>
  <c r="O18" i="3" s="1"/>
  <c r="M91" i="3"/>
  <c r="N91" i="3"/>
  <c r="M125" i="3"/>
  <c r="N125" i="3"/>
  <c r="M22" i="3"/>
  <c r="N22" i="3"/>
  <c r="M122" i="3"/>
  <c r="N122" i="3"/>
  <c r="M80" i="3"/>
  <c r="N80" i="3"/>
  <c r="M17" i="3"/>
  <c r="N17" i="3"/>
  <c r="M102" i="3"/>
  <c r="N102" i="3"/>
  <c r="M88" i="3"/>
  <c r="N88" i="3"/>
  <c r="M56" i="3"/>
  <c r="N56" i="3"/>
  <c r="M99" i="3"/>
  <c r="N99" i="3"/>
  <c r="M59" i="3"/>
  <c r="N59" i="3"/>
  <c r="M63" i="3"/>
  <c r="N63" i="3"/>
  <c r="M16" i="3"/>
  <c r="N16" i="3"/>
  <c r="M95" i="3"/>
  <c r="N95" i="3"/>
  <c r="M15" i="3"/>
  <c r="N15" i="3"/>
  <c r="M47" i="3"/>
  <c r="N47" i="3"/>
  <c r="M68" i="3"/>
  <c r="N68" i="3"/>
  <c r="M24" i="3"/>
  <c r="N24" i="3"/>
  <c r="M30" i="3"/>
  <c r="N30" i="3"/>
  <c r="M37" i="3"/>
  <c r="N37" i="3"/>
  <c r="M79" i="3"/>
  <c r="N79" i="3"/>
  <c r="M85" i="3"/>
  <c r="N85" i="3"/>
  <c r="M92" i="3"/>
  <c r="N92" i="3"/>
  <c r="M87" i="3"/>
  <c r="N87" i="3"/>
  <c r="M43" i="3"/>
  <c r="N43" i="3"/>
  <c r="M14" i="3"/>
  <c r="N14" i="3"/>
  <c r="M45" i="3"/>
  <c r="N45" i="3"/>
  <c r="M98" i="3"/>
  <c r="N98" i="3"/>
  <c r="M130" i="3"/>
  <c r="N130" i="3"/>
  <c r="M60" i="3"/>
  <c r="N60" i="3"/>
  <c r="M57" i="3"/>
  <c r="N57" i="3"/>
  <c r="M129" i="3"/>
  <c r="N129" i="3"/>
  <c r="M54" i="3"/>
  <c r="N54" i="3"/>
  <c r="M124" i="3"/>
  <c r="N124" i="3"/>
  <c r="M78" i="3"/>
  <c r="N78" i="3"/>
  <c r="M49" i="3"/>
  <c r="N49" i="3"/>
  <c r="M71" i="3"/>
  <c r="N71" i="3"/>
  <c r="M42" i="3"/>
  <c r="N42" i="3"/>
  <c r="M48" i="3"/>
  <c r="N48" i="3"/>
  <c r="M29" i="3"/>
  <c r="N29" i="3"/>
  <c r="M115" i="3"/>
  <c r="N115" i="3"/>
  <c r="M13" i="3"/>
  <c r="N13" i="3"/>
  <c r="M73" i="3"/>
  <c r="N73" i="3"/>
  <c r="M96" i="3"/>
  <c r="N96" i="3"/>
  <c r="M61" i="3"/>
  <c r="N61" i="3"/>
  <c r="M12" i="3"/>
  <c r="N12" i="3"/>
  <c r="M108" i="3"/>
  <c r="N108" i="3"/>
  <c r="M31" i="3"/>
  <c r="N31" i="3"/>
  <c r="M74" i="3"/>
  <c r="N74" i="3"/>
  <c r="M86" i="3"/>
  <c r="N86" i="3"/>
  <c r="M44" i="3"/>
  <c r="N44" i="3"/>
  <c r="M36" i="3"/>
  <c r="N36" i="3"/>
  <c r="M72" i="3"/>
  <c r="N72" i="3"/>
  <c r="M39" i="3"/>
  <c r="N39" i="3"/>
  <c r="M67" i="3"/>
  <c r="N67" i="3"/>
  <c r="M97" i="3"/>
  <c r="N97" i="3"/>
  <c r="M128" i="3"/>
  <c r="N128" i="3"/>
  <c r="M34" i="3"/>
  <c r="N34" i="3"/>
  <c r="M26" i="3"/>
  <c r="N26" i="3"/>
  <c r="M104" i="3"/>
  <c r="N104" i="3"/>
  <c r="M100" i="3"/>
  <c r="N100" i="3"/>
  <c r="M82" i="3"/>
  <c r="N82" i="3"/>
  <c r="M89" i="3"/>
  <c r="N89" i="3"/>
  <c r="M81" i="3"/>
  <c r="N81" i="3"/>
  <c r="M28" i="3"/>
  <c r="N28" i="3"/>
  <c r="M55" i="3"/>
  <c r="N55" i="3"/>
  <c r="M20" i="3"/>
  <c r="N20" i="3"/>
  <c r="M69" i="3"/>
  <c r="N69" i="3"/>
  <c r="M66" i="3"/>
  <c r="N66" i="3"/>
  <c r="M103" i="3"/>
  <c r="N103" i="3"/>
  <c r="M19" i="3"/>
  <c r="N19" i="3"/>
  <c r="M40" i="3"/>
  <c r="N40" i="3"/>
  <c r="M107" i="3"/>
  <c r="N107" i="3"/>
  <c r="M94" i="3"/>
  <c r="N94" i="3"/>
  <c r="M64" i="3"/>
  <c r="N64" i="3"/>
  <c r="M119" i="3"/>
  <c r="N119" i="3"/>
  <c r="M114" i="3"/>
  <c r="N114" i="3"/>
  <c r="M32" i="3"/>
  <c r="N32" i="3"/>
  <c r="M53" i="3"/>
  <c r="N53" i="3"/>
  <c r="S4" i="3"/>
  <c r="T4" i="3"/>
  <c r="S6" i="3"/>
  <c r="M4" i="3"/>
  <c r="L2" i="3"/>
  <c r="S5" i="3"/>
  <c r="W4" i="3"/>
  <c r="O19" i="3" l="1"/>
  <c r="O20" i="3" s="1"/>
  <c r="O21" i="3" s="1"/>
  <c r="O22" i="3" s="1"/>
  <c r="O23" i="3" s="1"/>
  <c r="O24" i="3" s="1"/>
  <c r="O25" i="3" s="1"/>
  <c r="O26" i="3" s="1"/>
  <c r="O27" i="3" s="1"/>
  <c r="O28" i="3" s="1"/>
  <c r="O29" i="3" s="1"/>
  <c r="O30" i="3" s="1"/>
  <c r="O31" i="3" s="1"/>
  <c r="O32" i="3" s="1"/>
  <c r="O33" i="3" s="1"/>
  <c r="O34" i="3" s="1"/>
  <c r="O35" i="3" s="1"/>
  <c r="O36" i="3" s="1"/>
  <c r="O37" i="3" s="1"/>
  <c r="O38" i="3" s="1"/>
  <c r="O39" i="3" s="1"/>
  <c r="O40" i="3" s="1"/>
  <c r="O41" i="3" s="1"/>
  <c r="O42" i="3" s="1"/>
  <c r="O43" i="3" s="1"/>
  <c r="O44" i="3" s="1"/>
  <c r="O45" i="3" s="1"/>
  <c r="O46" i="3" s="1"/>
  <c r="O47" i="3" s="1"/>
  <c r="O48" i="3" s="1"/>
  <c r="O49" i="3" s="1"/>
  <c r="O50" i="3" s="1"/>
  <c r="O51" i="3" s="1"/>
  <c r="O52" i="3" s="1"/>
  <c r="O53" i="3" s="1"/>
  <c r="O54" i="3" s="1"/>
  <c r="O55" i="3" s="1"/>
  <c r="O56" i="3" s="1"/>
  <c r="O57" i="3" s="1"/>
  <c r="O58" i="3" s="1"/>
  <c r="O59" i="3" s="1"/>
  <c r="O60" i="3" s="1"/>
  <c r="O61" i="3" s="1"/>
  <c r="O62" i="3" s="1"/>
  <c r="O63" i="3" s="1"/>
  <c r="O64" i="3" s="1"/>
  <c r="O65" i="3" s="1"/>
  <c r="O66" i="3" s="1"/>
  <c r="O67" i="3" s="1"/>
  <c r="O68" i="3" s="1"/>
  <c r="O69" i="3" s="1"/>
  <c r="O70" i="3" s="1"/>
  <c r="O71" i="3" s="1"/>
  <c r="O72" i="3" s="1"/>
  <c r="O73" i="3" s="1"/>
  <c r="O74" i="3" s="1"/>
  <c r="O75" i="3" s="1"/>
  <c r="O76" i="3" s="1"/>
  <c r="O77" i="3" s="1"/>
  <c r="O78" i="3" s="1"/>
  <c r="O79" i="3" s="1"/>
  <c r="O80" i="3" s="1"/>
  <c r="O81" i="3" s="1"/>
  <c r="O82" i="3" s="1"/>
  <c r="O83" i="3" s="1"/>
  <c r="O84" i="3" s="1"/>
  <c r="O85" i="3" s="1"/>
  <c r="O86" i="3" s="1"/>
  <c r="O87" i="3" s="1"/>
  <c r="O88" i="3" s="1"/>
  <c r="O89" i="3" s="1"/>
  <c r="O90" i="3" s="1"/>
  <c r="O91" i="3" s="1"/>
  <c r="O92" i="3" s="1"/>
  <c r="O93" i="3" s="1"/>
  <c r="O94" i="3" s="1"/>
  <c r="O95" i="3" s="1"/>
  <c r="O96" i="3" s="1"/>
  <c r="O97" i="3" s="1"/>
  <c r="O98" i="3" s="1"/>
  <c r="O99" i="3" s="1"/>
  <c r="O100" i="3" s="1"/>
  <c r="O101" i="3" s="1"/>
  <c r="O102" i="3" s="1"/>
  <c r="O103" i="3" s="1"/>
  <c r="O104" i="3" s="1"/>
  <c r="O105" i="3" s="1"/>
  <c r="O106" i="3" s="1"/>
  <c r="O107" i="3" s="1"/>
  <c r="O108" i="3" s="1"/>
  <c r="O109" i="3" s="1"/>
  <c r="O110" i="3" s="1"/>
  <c r="O111" i="3" s="1"/>
  <c r="O112" i="3" s="1"/>
  <c r="O113" i="3" s="1"/>
  <c r="O114" i="3" s="1"/>
  <c r="O115" i="3" s="1"/>
  <c r="O116" i="3" s="1"/>
  <c r="O117" i="3" s="1"/>
  <c r="O118" i="3" s="1"/>
  <c r="O119" i="3" s="1"/>
  <c r="O120" i="3" s="1"/>
  <c r="O121" i="3" s="1"/>
  <c r="O122" i="3" s="1"/>
  <c r="O123" i="3" s="1"/>
  <c r="O124" i="3" s="1"/>
  <c r="O125" i="3" s="1"/>
  <c r="O126" i="3" s="1"/>
  <c r="O127" i="3" s="1"/>
  <c r="O128" i="3" s="1"/>
  <c r="O129" i="3" s="1"/>
  <c r="O130" i="3" s="1"/>
  <c r="O131" i="3" s="1"/>
  <c r="O132" i="3" s="1"/>
  <c r="O133" i="3" s="1"/>
  <c r="O134" i="3" s="1"/>
  <c r="O135" i="3" s="1"/>
  <c r="O136" i="3" s="1"/>
  <c r="O137" i="3" s="1"/>
  <c r="O138" i="3" s="1"/>
  <c r="O139" i="3" s="1"/>
  <c r="O140" i="3" s="1"/>
  <c r="O141" i="3" s="1"/>
  <c r="O142" i="3" s="1"/>
  <c r="O143" i="3" s="1"/>
  <c r="O144" i="3" s="1"/>
  <c r="O145" i="3" s="1"/>
  <c r="O146" i="3" s="1"/>
  <c r="O147" i="3" s="1"/>
  <c r="O148" i="3" s="1"/>
  <c r="O149" i="3" s="1"/>
  <c r="O150" i="3" s="1"/>
  <c r="O151" i="3" s="1"/>
  <c r="O152" i="3" s="1"/>
  <c r="O153" i="3" s="1"/>
  <c r="O154" i="3" s="1"/>
  <c r="O155" i="3" s="1"/>
  <c r="O156" i="3" s="1"/>
  <c r="O157" i="3" s="1"/>
  <c r="O158" i="3" s="1"/>
  <c r="O159" i="3" s="1"/>
  <c r="O160" i="3" s="1"/>
  <c r="O161" i="3" s="1"/>
  <c r="O162" i="3" s="1"/>
  <c r="O163" i="3" s="1"/>
  <c r="O164" i="3" s="1"/>
  <c r="O165" i="3" s="1"/>
  <c r="O166" i="3" s="1"/>
  <c r="O167" i="3" s="1"/>
  <c r="O168" i="3" s="1"/>
  <c r="O169" i="3" s="1"/>
  <c r="O170" i="3" s="1"/>
  <c r="O171" i="3" s="1"/>
  <c r="O172" i="3" s="1"/>
  <c r="O173" i="3" s="1"/>
  <c r="O174" i="3" s="1"/>
  <c r="O175" i="3" s="1"/>
  <c r="O176" i="3" s="1"/>
  <c r="O177" i="3" s="1"/>
  <c r="O178" i="3" s="1"/>
  <c r="O179" i="3" s="1"/>
  <c r="O180" i="3" s="1"/>
  <c r="O181" i="3" s="1"/>
  <c r="O182" i="3" s="1"/>
  <c r="O183" i="3" s="1"/>
  <c r="O184" i="3" s="1"/>
  <c r="O185" i="3" s="1"/>
  <c r="O186" i="3" s="1"/>
  <c r="O187" i="3" s="1"/>
  <c r="O188" i="3" s="1"/>
  <c r="O189" i="3" s="1"/>
  <c r="O190" i="3" s="1"/>
  <c r="O191" i="3" s="1"/>
  <c r="O192" i="3" s="1"/>
  <c r="O193" i="3" s="1"/>
  <c r="O194" i="3" s="1"/>
  <c r="O195" i="3" s="1"/>
  <c r="O196" i="3" s="1"/>
  <c r="O197" i="3" s="1"/>
  <c r="O198" i="3" s="1"/>
  <c r="O199" i="3" s="1"/>
  <c r="O200" i="3" s="1"/>
  <c r="O201" i="3" s="1"/>
  <c r="O202" i="3" s="1"/>
  <c r="O203" i="3" s="1"/>
  <c r="O204" i="3" s="1"/>
  <c r="O205" i="3" s="1"/>
  <c r="O206" i="3" s="1"/>
  <c r="O207" i="3" s="1"/>
  <c r="O208" i="3" s="1"/>
  <c r="O209" i="3" s="1"/>
  <c r="O210" i="3" s="1"/>
  <c r="O211" i="3" s="1"/>
  <c r="O212" i="3" s="1"/>
  <c r="O213" i="3" s="1"/>
  <c r="O214" i="3" s="1"/>
  <c r="O215" i="3" s="1"/>
  <c r="O216" i="3" s="1"/>
  <c r="O217" i="3" s="1"/>
  <c r="O218" i="3" s="1"/>
  <c r="O219" i="3" s="1"/>
  <c r="O220" i="3" s="1"/>
  <c r="O221" i="3" s="1"/>
  <c r="O222" i="3" s="1"/>
  <c r="O223" i="3" s="1"/>
  <c r="O224" i="3" s="1"/>
  <c r="O225" i="3" s="1"/>
  <c r="O226" i="3" s="1"/>
  <c r="O227" i="3" s="1"/>
  <c r="O228" i="3" s="1"/>
  <c r="O229" i="3" s="1"/>
  <c r="O230" i="3" s="1"/>
  <c r="O231" i="3" s="1"/>
  <c r="O232" i="3" s="1"/>
  <c r="O233" i="3" s="1"/>
  <c r="O234" i="3" s="1"/>
  <c r="O235" i="3" s="1"/>
  <c r="O236" i="3" s="1"/>
  <c r="O237" i="3" s="1"/>
  <c r="O238" i="3" s="1"/>
  <c r="O239" i="3" s="1"/>
  <c r="O240" i="3" s="1"/>
  <c r="O241" i="3" s="1"/>
  <c r="O242" i="3" s="1"/>
  <c r="O243" i="3" s="1"/>
  <c r="O244" i="3" s="1"/>
  <c r="O245" i="3" s="1"/>
  <c r="O246" i="3" s="1"/>
  <c r="O247" i="3" s="1"/>
  <c r="O248" i="3" s="1"/>
  <c r="O249" i="3" s="1"/>
  <c r="O250" i="3" s="1"/>
  <c r="O251" i="3" s="1"/>
  <c r="O252" i="3" s="1"/>
  <c r="O253" i="3" s="1"/>
  <c r="O254" i="3" s="1"/>
  <c r="O255" i="3" s="1"/>
  <c r="N3" i="3"/>
  <c r="M2" i="3"/>
  <c r="T5" i="3"/>
  <c r="Y4" i="3"/>
  <c r="X4" i="3"/>
  <c r="AF4" i="3" s="1"/>
  <c r="S3" i="3"/>
  <c r="T6" i="3" l="1"/>
  <c r="T7" i="3" s="1"/>
  <c r="T8" i="3" s="1"/>
  <c r="T9" i="3" s="1"/>
  <c r="T10" i="3" s="1"/>
  <c r="AC5" i="3"/>
  <c r="AG5" i="3" s="1"/>
  <c r="AD5" i="3"/>
  <c r="AB5" i="3"/>
  <c r="W5" i="3"/>
  <c r="Y5" i="3"/>
  <c r="X5" i="3"/>
  <c r="AF5" i="3" s="1"/>
  <c r="Y6" i="3" l="1"/>
  <c r="W6" i="3"/>
  <c r="X6" i="3"/>
  <c r="AF6" i="3" s="1"/>
  <c r="AB10" i="3"/>
  <c r="L3" i="4" s="1"/>
  <c r="O3" i="4"/>
  <c r="AC10" i="3"/>
  <c r="AG10" i="3" s="1"/>
  <c r="T11" i="3"/>
  <c r="Y7" i="3" l="1"/>
  <c r="W7" i="3"/>
  <c r="X7" i="3"/>
  <c r="AF7" i="3" s="1"/>
  <c r="M3" i="4"/>
  <c r="N3" i="4" s="1"/>
  <c r="P3" i="4" s="1"/>
  <c r="O4" i="4"/>
  <c r="AC11" i="3"/>
  <c r="AG11" i="3" s="1"/>
  <c r="AB11" i="3"/>
  <c r="L4" i="4" s="1"/>
  <c r="T12" i="3"/>
  <c r="Y9" i="3" l="1"/>
  <c r="X9" i="3"/>
  <c r="AF9" i="3" s="1"/>
  <c r="W9" i="3"/>
  <c r="Y8" i="3"/>
  <c r="W8" i="3"/>
  <c r="X8" i="3"/>
  <c r="AF8" i="3" s="1"/>
  <c r="M4" i="4"/>
  <c r="N4" i="4" s="1"/>
  <c r="P4" i="4" s="1"/>
  <c r="AB12" i="3"/>
  <c r="L5" i="4" s="1"/>
  <c r="AC12" i="3"/>
  <c r="AG12" i="3" s="1"/>
  <c r="O5" i="4"/>
  <c r="T13" i="3"/>
  <c r="W10" i="3" l="1"/>
  <c r="E3" i="4" s="1"/>
  <c r="X10" i="3"/>
  <c r="Y10" i="3"/>
  <c r="H3" i="4" s="1"/>
  <c r="AB13" i="3"/>
  <c r="L6" i="4" s="1"/>
  <c r="AC13" i="3"/>
  <c r="AG13" i="3" s="1"/>
  <c r="O6" i="4"/>
  <c r="M5" i="4"/>
  <c r="N5" i="4" s="1"/>
  <c r="P5" i="4" s="1"/>
  <c r="T14" i="3"/>
  <c r="Y11" i="3" l="1"/>
  <c r="H4" i="4" s="1"/>
  <c r="W11" i="3"/>
  <c r="E4" i="4" s="1"/>
  <c r="X11" i="3"/>
  <c r="AF10" i="3"/>
  <c r="F3" i="4"/>
  <c r="G3" i="4" s="1"/>
  <c r="I3" i="4" s="1"/>
  <c r="R3" i="4" s="1"/>
  <c r="M6" i="4"/>
  <c r="N6" i="4" s="1"/>
  <c r="P6" i="4" s="1"/>
  <c r="O7" i="4"/>
  <c r="AC14" i="3"/>
  <c r="AG14" i="3" s="1"/>
  <c r="AB14" i="3"/>
  <c r="L7" i="4" s="1"/>
  <c r="T15" i="3"/>
  <c r="AF11" i="3" l="1"/>
  <c r="F4" i="4"/>
  <c r="G4" i="4" s="1"/>
  <c r="I4" i="4" s="1"/>
  <c r="R4" i="4" s="1"/>
  <c r="Y12" i="3"/>
  <c r="H5" i="4" s="1"/>
  <c r="W12" i="3"/>
  <c r="E5" i="4" s="1"/>
  <c r="X12" i="3"/>
  <c r="AB15" i="3"/>
  <c r="L8" i="4" s="1"/>
  <c r="O8" i="4"/>
  <c r="AC15" i="3"/>
  <c r="AG15" i="3" s="1"/>
  <c r="M7" i="4"/>
  <c r="N7" i="4" s="1"/>
  <c r="P7" i="4" s="1"/>
  <c r="T16" i="3"/>
  <c r="Y13" i="3" l="1"/>
  <c r="H6" i="4" s="1"/>
  <c r="X13" i="3"/>
  <c r="W13" i="3"/>
  <c r="E6" i="4" s="1"/>
  <c r="AF12" i="3"/>
  <c r="F5" i="4"/>
  <c r="G5" i="4" s="1"/>
  <c r="I5" i="4" s="1"/>
  <c r="R5" i="4" s="1"/>
  <c r="M8" i="4"/>
  <c r="N8" i="4" s="1"/>
  <c r="P8" i="4" s="1"/>
  <c r="O9" i="4"/>
  <c r="AC16" i="3"/>
  <c r="AG16" i="3" s="1"/>
  <c r="AB16" i="3"/>
  <c r="L9" i="4" s="1"/>
  <c r="T17" i="3"/>
  <c r="AF13" i="3" l="1"/>
  <c r="F6" i="4"/>
  <c r="G6" i="4" s="1"/>
  <c r="I6" i="4" s="1"/>
  <c r="R6" i="4" s="1"/>
  <c r="Y14" i="3"/>
  <c r="H7" i="4" s="1"/>
  <c r="W14" i="3"/>
  <c r="E7" i="4" s="1"/>
  <c r="X14" i="3"/>
  <c r="M9" i="4"/>
  <c r="N9" i="4" s="1"/>
  <c r="P9" i="4" s="1"/>
  <c r="AC17" i="3"/>
  <c r="AG17" i="3" s="1"/>
  <c r="AB17" i="3"/>
  <c r="L10" i="4" s="1"/>
  <c r="O10" i="4"/>
  <c r="T18" i="3"/>
  <c r="Y15" i="3" l="1"/>
  <c r="H8" i="4" s="1"/>
  <c r="W15" i="3"/>
  <c r="E8" i="4" s="1"/>
  <c r="X15" i="3"/>
  <c r="AF14" i="3"/>
  <c r="F7" i="4"/>
  <c r="G7" i="4" s="1"/>
  <c r="I7" i="4" s="1"/>
  <c r="R7" i="4" s="1"/>
  <c r="O11" i="4"/>
  <c r="AB18" i="3"/>
  <c r="L11" i="4" s="1"/>
  <c r="AC18" i="3"/>
  <c r="AG18" i="3" s="1"/>
  <c r="M10" i="4"/>
  <c r="N10" i="4" s="1"/>
  <c r="P10" i="4" s="1"/>
  <c r="T19" i="3"/>
  <c r="AD19" i="3" s="1"/>
  <c r="Y16" i="3" l="1"/>
  <c r="H9" i="4" s="1"/>
  <c r="X16" i="3"/>
  <c r="W16" i="3"/>
  <c r="E9" i="4" s="1"/>
  <c r="AF15" i="3"/>
  <c r="F8" i="4"/>
  <c r="G8" i="4" s="1"/>
  <c r="I8" i="4" s="1"/>
  <c r="R8" i="4" s="1"/>
  <c r="M11" i="4"/>
  <c r="N11" i="4" s="1"/>
  <c r="P11" i="4" s="1"/>
  <c r="AB19" i="3"/>
  <c r="L12" i="4" s="1"/>
  <c r="O12" i="4"/>
  <c r="AC19" i="3"/>
  <c r="AG19" i="3" s="1"/>
  <c r="T20" i="3"/>
  <c r="AD20" i="3" s="1"/>
  <c r="Y17" i="3" l="1"/>
  <c r="H10" i="4" s="1"/>
  <c r="X17" i="3"/>
  <c r="W17" i="3"/>
  <c r="E10" i="4" s="1"/>
  <c r="AF16" i="3"/>
  <c r="F9" i="4"/>
  <c r="G9" i="4" s="1"/>
  <c r="I9" i="4" s="1"/>
  <c r="R9" i="4" s="1"/>
  <c r="AB20" i="3"/>
  <c r="L13" i="4" s="1"/>
  <c r="AC20" i="3"/>
  <c r="AG20" i="3" s="1"/>
  <c r="O13" i="4"/>
  <c r="M12" i="4"/>
  <c r="N12" i="4" s="1"/>
  <c r="P12" i="4" s="1"/>
  <c r="T21" i="3"/>
  <c r="AD21" i="3" s="1"/>
  <c r="AF17" i="3" l="1"/>
  <c r="F10" i="4"/>
  <c r="G10" i="4" s="1"/>
  <c r="I10" i="4" s="1"/>
  <c r="R10" i="4" s="1"/>
  <c r="Y18" i="3"/>
  <c r="H11" i="4" s="1"/>
  <c r="W18" i="3"/>
  <c r="E11" i="4" s="1"/>
  <c r="X18" i="3"/>
  <c r="AC21" i="3"/>
  <c r="AG21" i="3" s="1"/>
  <c r="O14" i="4"/>
  <c r="AB21" i="3"/>
  <c r="L14" i="4" s="1"/>
  <c r="M13" i="4"/>
  <c r="N13" i="4" s="1"/>
  <c r="P13" i="4" s="1"/>
  <c r="T22" i="3"/>
  <c r="AD22" i="3" s="1"/>
  <c r="AF18" i="3" l="1"/>
  <c r="F11" i="4"/>
  <c r="G11" i="4" s="1"/>
  <c r="I11" i="4" s="1"/>
  <c r="R11" i="4" s="1"/>
  <c r="Y19" i="3"/>
  <c r="H12" i="4" s="1"/>
  <c r="X19" i="3"/>
  <c r="W19" i="3"/>
  <c r="E12" i="4" s="1"/>
  <c r="O15" i="4"/>
  <c r="AC22" i="3"/>
  <c r="AG22" i="3" s="1"/>
  <c r="AB22" i="3"/>
  <c r="L15" i="4" s="1"/>
  <c r="M14" i="4"/>
  <c r="N14" i="4" s="1"/>
  <c r="P14" i="4" s="1"/>
  <c r="T23" i="3"/>
  <c r="AD23" i="3" s="1"/>
  <c r="AF19" i="3" l="1"/>
  <c r="F12" i="4"/>
  <c r="G12" i="4" s="1"/>
  <c r="I12" i="4" s="1"/>
  <c r="R12" i="4" s="1"/>
  <c r="Y20" i="3"/>
  <c r="H13" i="4" s="1"/>
  <c r="X20" i="3"/>
  <c r="W20" i="3"/>
  <c r="E13" i="4" s="1"/>
  <c r="AB23" i="3"/>
  <c r="L16" i="4" s="1"/>
  <c r="O16" i="4"/>
  <c r="AC23" i="3"/>
  <c r="AG23" i="3" s="1"/>
  <c r="M15" i="4"/>
  <c r="N15" i="4" s="1"/>
  <c r="P15" i="4" s="1"/>
  <c r="T24" i="3"/>
  <c r="AD24" i="3" s="1"/>
  <c r="AF20" i="3" l="1"/>
  <c r="F13" i="4"/>
  <c r="G13" i="4" s="1"/>
  <c r="I13" i="4" s="1"/>
  <c r="R13" i="4" s="1"/>
  <c r="Y21" i="3"/>
  <c r="H14" i="4" s="1"/>
  <c r="X21" i="3"/>
  <c r="W21" i="3"/>
  <c r="E14" i="4" s="1"/>
  <c r="O17" i="4"/>
  <c r="AB24" i="3"/>
  <c r="L17" i="4" s="1"/>
  <c r="AC24" i="3"/>
  <c r="AG24" i="3" s="1"/>
  <c r="M16" i="4"/>
  <c r="N16" i="4" s="1"/>
  <c r="P16" i="4" s="1"/>
  <c r="T25" i="3"/>
  <c r="AD25" i="3" s="1"/>
  <c r="Y22" i="3" l="1"/>
  <c r="H15" i="4" s="1"/>
  <c r="X22" i="3"/>
  <c r="W22" i="3"/>
  <c r="E15" i="4" s="1"/>
  <c r="AF21" i="3"/>
  <c r="F14" i="4"/>
  <c r="G14" i="4" s="1"/>
  <c r="I14" i="4" s="1"/>
  <c r="R14" i="4" s="1"/>
  <c r="S14" i="4" s="1"/>
  <c r="AC25" i="3"/>
  <c r="AG25" i="3" s="1"/>
  <c r="O18" i="4"/>
  <c r="AB25" i="3"/>
  <c r="L18" i="4" s="1"/>
  <c r="M17" i="4"/>
  <c r="N17" i="4" s="1"/>
  <c r="P17" i="4" s="1"/>
  <c r="T26" i="3"/>
  <c r="AD26" i="3" s="1"/>
  <c r="B19" i="1" l="1"/>
  <c r="T14" i="4"/>
  <c r="D19" i="1" s="1"/>
  <c r="AF22" i="3"/>
  <c r="F15" i="4"/>
  <c r="G15" i="4" s="1"/>
  <c r="I15" i="4" s="1"/>
  <c r="R15" i="4" s="1"/>
  <c r="Y23" i="3"/>
  <c r="H16" i="4" s="1"/>
  <c r="W23" i="3"/>
  <c r="E16" i="4" s="1"/>
  <c r="X23" i="3"/>
  <c r="AB26" i="3"/>
  <c r="L19" i="4" s="1"/>
  <c r="AC26" i="3"/>
  <c r="AG26" i="3" s="1"/>
  <c r="O19" i="4"/>
  <c r="M18" i="4"/>
  <c r="N18" i="4" s="1"/>
  <c r="P18" i="4" s="1"/>
  <c r="T27" i="3"/>
  <c r="AD27" i="3" s="1"/>
  <c r="Y24" i="3" l="1"/>
  <c r="H17" i="4" s="1"/>
  <c r="W24" i="3"/>
  <c r="E17" i="4" s="1"/>
  <c r="X24" i="3"/>
  <c r="AF23" i="3"/>
  <c r="F16" i="4"/>
  <c r="G16" i="4" s="1"/>
  <c r="I16" i="4" s="1"/>
  <c r="R16" i="4" s="1"/>
  <c r="O20" i="4"/>
  <c r="AC27" i="3"/>
  <c r="AG27" i="3" s="1"/>
  <c r="AB27" i="3"/>
  <c r="L20" i="4" s="1"/>
  <c r="M19" i="4"/>
  <c r="N19" i="4" s="1"/>
  <c r="P19" i="4" s="1"/>
  <c r="T28" i="3"/>
  <c r="AD28" i="3" s="1"/>
  <c r="AF24" i="3" l="1"/>
  <c r="F17" i="4"/>
  <c r="G17" i="4" s="1"/>
  <c r="I17" i="4" s="1"/>
  <c r="R17" i="4" s="1"/>
  <c r="Y25" i="3"/>
  <c r="H18" i="4" s="1"/>
  <c r="X25" i="3"/>
  <c r="W25" i="3"/>
  <c r="E18" i="4" s="1"/>
  <c r="O21" i="4"/>
  <c r="AB28" i="3"/>
  <c r="L21" i="4" s="1"/>
  <c r="AC28" i="3"/>
  <c r="AG28" i="3" s="1"/>
  <c r="M20" i="4"/>
  <c r="N20" i="4" s="1"/>
  <c r="P20" i="4" s="1"/>
  <c r="T29" i="3"/>
  <c r="AD29" i="3" s="1"/>
  <c r="Y26" i="3" l="1"/>
  <c r="H19" i="4" s="1"/>
  <c r="X26" i="3"/>
  <c r="W26" i="3"/>
  <c r="E19" i="4" s="1"/>
  <c r="AF25" i="3"/>
  <c r="F18" i="4"/>
  <c r="G18" i="4" s="1"/>
  <c r="I18" i="4" s="1"/>
  <c r="R18" i="4" s="1"/>
  <c r="O22" i="4"/>
  <c r="AC29" i="3"/>
  <c r="AG29" i="3" s="1"/>
  <c r="AB29" i="3"/>
  <c r="L22" i="4" s="1"/>
  <c r="M21" i="4"/>
  <c r="N21" i="4" s="1"/>
  <c r="P21" i="4" s="1"/>
  <c r="T30" i="3"/>
  <c r="AD30" i="3" s="1"/>
  <c r="Y27" i="3" l="1"/>
  <c r="H20" i="4" s="1"/>
  <c r="W27" i="3"/>
  <c r="E20" i="4" s="1"/>
  <c r="X27" i="3"/>
  <c r="AF26" i="3"/>
  <c r="F19" i="4"/>
  <c r="G19" i="4" s="1"/>
  <c r="I19" i="4" s="1"/>
  <c r="R19" i="4" s="1"/>
  <c r="AB30" i="3"/>
  <c r="L23" i="4" s="1"/>
  <c r="O23" i="4"/>
  <c r="AC30" i="3"/>
  <c r="AG30" i="3" s="1"/>
  <c r="M22" i="4"/>
  <c r="N22" i="4" s="1"/>
  <c r="P22" i="4" s="1"/>
  <c r="T31" i="3"/>
  <c r="AD31" i="3" s="1"/>
  <c r="Y28" i="3" l="1"/>
  <c r="H21" i="4" s="1"/>
  <c r="X28" i="3"/>
  <c r="W28" i="3"/>
  <c r="E21" i="4" s="1"/>
  <c r="AF27" i="3"/>
  <c r="F20" i="4"/>
  <c r="G20" i="4" s="1"/>
  <c r="I20" i="4" s="1"/>
  <c r="R20" i="4" s="1"/>
  <c r="O24" i="4"/>
  <c r="AC31" i="3"/>
  <c r="AG31" i="3" s="1"/>
  <c r="AB31" i="3"/>
  <c r="L24" i="4" s="1"/>
  <c r="M23" i="4"/>
  <c r="N23" i="4" s="1"/>
  <c r="P23" i="4" s="1"/>
  <c r="T32" i="3"/>
  <c r="AD32" i="3" s="1"/>
  <c r="AF28" i="3" l="1"/>
  <c r="F21" i="4"/>
  <c r="G21" i="4" s="1"/>
  <c r="I21" i="4" s="1"/>
  <c r="R21" i="4" s="1"/>
  <c r="Y29" i="3"/>
  <c r="H22" i="4" s="1"/>
  <c r="X29" i="3"/>
  <c r="W29" i="3"/>
  <c r="E22" i="4" s="1"/>
  <c r="AB32" i="3"/>
  <c r="L25" i="4" s="1"/>
  <c r="O25" i="4"/>
  <c r="AC32" i="3"/>
  <c r="AG32" i="3" s="1"/>
  <c r="M24" i="4"/>
  <c r="N24" i="4" s="1"/>
  <c r="P24" i="4" s="1"/>
  <c r="T33" i="3"/>
  <c r="AD33" i="3" s="1"/>
  <c r="Y30" i="3" l="1"/>
  <c r="H23" i="4" s="1"/>
  <c r="X30" i="3"/>
  <c r="W30" i="3"/>
  <c r="E23" i="4" s="1"/>
  <c r="AF29" i="3"/>
  <c r="F22" i="4"/>
  <c r="G22" i="4" s="1"/>
  <c r="I22" i="4" s="1"/>
  <c r="R22" i="4" s="1"/>
  <c r="O26" i="4"/>
  <c r="AC33" i="3"/>
  <c r="AG33" i="3" s="1"/>
  <c r="AB33" i="3"/>
  <c r="L26" i="4" s="1"/>
  <c r="M25" i="4"/>
  <c r="N25" i="4" s="1"/>
  <c r="P25" i="4" s="1"/>
  <c r="T34" i="3"/>
  <c r="AD34" i="3" s="1"/>
  <c r="Y31" i="3" l="1"/>
  <c r="H24" i="4" s="1"/>
  <c r="X31" i="3"/>
  <c r="W31" i="3"/>
  <c r="E24" i="4" s="1"/>
  <c r="AF30" i="3"/>
  <c r="F23" i="4"/>
  <c r="G23" i="4" s="1"/>
  <c r="I23" i="4" s="1"/>
  <c r="R23" i="4" s="1"/>
  <c r="AC34" i="3"/>
  <c r="AG34" i="3" s="1"/>
  <c r="AB34" i="3"/>
  <c r="L27" i="4" s="1"/>
  <c r="O27" i="4"/>
  <c r="M26" i="4"/>
  <c r="N26" i="4" s="1"/>
  <c r="P26" i="4" s="1"/>
  <c r="T35" i="3"/>
  <c r="AD35" i="3" s="1"/>
  <c r="AF31" i="3" l="1"/>
  <c r="F24" i="4"/>
  <c r="G24" i="4" s="1"/>
  <c r="I24" i="4" s="1"/>
  <c r="R24" i="4" s="1"/>
  <c r="Y32" i="3"/>
  <c r="H25" i="4" s="1"/>
  <c r="X32" i="3"/>
  <c r="W32" i="3"/>
  <c r="E25" i="4" s="1"/>
  <c r="AC35" i="3"/>
  <c r="AG35" i="3" s="1"/>
  <c r="AB35" i="3"/>
  <c r="L28" i="4" s="1"/>
  <c r="O28" i="4"/>
  <c r="M27" i="4"/>
  <c r="N27" i="4" s="1"/>
  <c r="P27" i="4" s="1"/>
  <c r="T36" i="3"/>
  <c r="AD36" i="3" s="1"/>
  <c r="Y33" i="3" l="1"/>
  <c r="H26" i="4" s="1"/>
  <c r="X33" i="3"/>
  <c r="W33" i="3"/>
  <c r="E26" i="4" s="1"/>
  <c r="AF32" i="3"/>
  <c r="F25" i="4"/>
  <c r="G25" i="4" s="1"/>
  <c r="I25" i="4" s="1"/>
  <c r="R25" i="4" s="1"/>
  <c r="AC36" i="3"/>
  <c r="AG36" i="3" s="1"/>
  <c r="AB36" i="3"/>
  <c r="L29" i="4" s="1"/>
  <c r="M28" i="4"/>
  <c r="N28" i="4" s="1"/>
  <c r="P28" i="4" s="1"/>
  <c r="O29" i="4"/>
  <c r="T37" i="3"/>
  <c r="AD37" i="3" s="1"/>
  <c r="Y34" i="3" l="1"/>
  <c r="H27" i="4" s="1"/>
  <c r="X34" i="3"/>
  <c r="W34" i="3"/>
  <c r="E27" i="4" s="1"/>
  <c r="AF33" i="3"/>
  <c r="F26" i="4"/>
  <c r="G26" i="4" s="1"/>
  <c r="I26" i="4" s="1"/>
  <c r="R26" i="4" s="1"/>
  <c r="S26" i="4" s="1"/>
  <c r="AC37" i="3"/>
  <c r="AG37" i="3" s="1"/>
  <c r="AB37" i="3"/>
  <c r="L30" i="4" s="1"/>
  <c r="O30" i="4"/>
  <c r="M29" i="4"/>
  <c r="N29" i="4" s="1"/>
  <c r="P29" i="4" s="1"/>
  <c r="T38" i="3"/>
  <c r="AD38" i="3" s="1"/>
  <c r="B20" i="1" l="1"/>
  <c r="T26" i="4"/>
  <c r="D20" i="1" s="1"/>
  <c r="Y35" i="3"/>
  <c r="H28" i="4" s="1"/>
  <c r="X35" i="3"/>
  <c r="W35" i="3"/>
  <c r="E28" i="4" s="1"/>
  <c r="AF34" i="3"/>
  <c r="F27" i="4"/>
  <c r="G27" i="4" s="1"/>
  <c r="I27" i="4" s="1"/>
  <c r="R27" i="4" s="1"/>
  <c r="AC38" i="3"/>
  <c r="AG38" i="3" s="1"/>
  <c r="O31" i="4"/>
  <c r="AB38" i="3"/>
  <c r="L31" i="4" s="1"/>
  <c r="M30" i="4"/>
  <c r="N30" i="4" s="1"/>
  <c r="P30" i="4" s="1"/>
  <c r="T39" i="3"/>
  <c r="AD39" i="3" s="1"/>
  <c r="AF35" i="3" l="1"/>
  <c r="F28" i="4"/>
  <c r="G28" i="4" s="1"/>
  <c r="I28" i="4" s="1"/>
  <c r="R28" i="4" s="1"/>
  <c r="Y36" i="3"/>
  <c r="H29" i="4" s="1"/>
  <c r="W36" i="3"/>
  <c r="E29" i="4" s="1"/>
  <c r="X36" i="3"/>
  <c r="O32" i="4"/>
  <c r="AC39" i="3"/>
  <c r="AG39" i="3" s="1"/>
  <c r="AB39" i="3"/>
  <c r="L32" i="4" s="1"/>
  <c r="M31" i="4"/>
  <c r="N31" i="4" s="1"/>
  <c r="P31" i="4" s="1"/>
  <c r="T40" i="3"/>
  <c r="AD40" i="3" s="1"/>
  <c r="Y37" i="3" l="1"/>
  <c r="H30" i="4" s="1"/>
  <c r="X37" i="3"/>
  <c r="W37" i="3"/>
  <c r="E30" i="4" s="1"/>
  <c r="AF36" i="3"/>
  <c r="F29" i="4"/>
  <c r="G29" i="4" s="1"/>
  <c r="I29" i="4" s="1"/>
  <c r="R29" i="4" s="1"/>
  <c r="AC40" i="3"/>
  <c r="AG40" i="3" s="1"/>
  <c r="AB40" i="3"/>
  <c r="L33" i="4" s="1"/>
  <c r="O33" i="4"/>
  <c r="M32" i="4"/>
  <c r="N32" i="4" s="1"/>
  <c r="P32" i="4" s="1"/>
  <c r="T41" i="3"/>
  <c r="AD41" i="3" s="1"/>
  <c r="Y38" i="3" l="1"/>
  <c r="H31" i="4" s="1"/>
  <c r="W38" i="3"/>
  <c r="E31" i="4" s="1"/>
  <c r="X38" i="3"/>
  <c r="AF37" i="3"/>
  <c r="F30" i="4"/>
  <c r="G30" i="4" s="1"/>
  <c r="I30" i="4" s="1"/>
  <c r="R30" i="4" s="1"/>
  <c r="O34" i="4"/>
  <c r="AC41" i="3"/>
  <c r="AG41" i="3" s="1"/>
  <c r="AB41" i="3"/>
  <c r="L34" i="4" s="1"/>
  <c r="M33" i="4"/>
  <c r="N33" i="4" s="1"/>
  <c r="P33" i="4" s="1"/>
  <c r="T42" i="3"/>
  <c r="AD42" i="3" s="1"/>
  <c r="Y39" i="3" l="1"/>
  <c r="H32" i="4" s="1"/>
  <c r="W39" i="3"/>
  <c r="E32" i="4" s="1"/>
  <c r="X39" i="3"/>
  <c r="AF38" i="3"/>
  <c r="F31" i="4"/>
  <c r="G31" i="4" s="1"/>
  <c r="I31" i="4" s="1"/>
  <c r="R31" i="4" s="1"/>
  <c r="AC42" i="3"/>
  <c r="AG42" i="3" s="1"/>
  <c r="AB42" i="3"/>
  <c r="L35" i="4" s="1"/>
  <c r="O35" i="4"/>
  <c r="M34" i="4"/>
  <c r="N34" i="4" s="1"/>
  <c r="P34" i="4" s="1"/>
  <c r="T43" i="3"/>
  <c r="AD43" i="3" s="1"/>
  <c r="AF39" i="3" l="1"/>
  <c r="F32" i="4"/>
  <c r="G32" i="4" s="1"/>
  <c r="I32" i="4" s="1"/>
  <c r="R32" i="4" s="1"/>
  <c r="Y40" i="3"/>
  <c r="H33" i="4" s="1"/>
  <c r="W40" i="3"/>
  <c r="E33" i="4" s="1"/>
  <c r="X40" i="3"/>
  <c r="O36" i="4"/>
  <c r="AC43" i="3"/>
  <c r="AG43" i="3" s="1"/>
  <c r="AB43" i="3"/>
  <c r="L36" i="4" s="1"/>
  <c r="M35" i="4"/>
  <c r="N35" i="4" s="1"/>
  <c r="P35" i="4" s="1"/>
  <c r="T44" i="3"/>
  <c r="AD44" i="3" s="1"/>
  <c r="AF40" i="3" l="1"/>
  <c r="F33" i="4"/>
  <c r="G33" i="4" s="1"/>
  <c r="I33" i="4" s="1"/>
  <c r="R33" i="4" s="1"/>
  <c r="Y41" i="3"/>
  <c r="H34" i="4" s="1"/>
  <c r="X41" i="3"/>
  <c r="W41" i="3"/>
  <c r="E34" i="4" s="1"/>
  <c r="O37" i="4"/>
  <c r="AC44" i="3"/>
  <c r="AG44" i="3" s="1"/>
  <c r="AB44" i="3"/>
  <c r="L37" i="4" s="1"/>
  <c r="M36" i="4"/>
  <c r="N36" i="4" s="1"/>
  <c r="P36" i="4" s="1"/>
  <c r="T45" i="3"/>
  <c r="AD45" i="3" s="1"/>
  <c r="Y42" i="3" l="1"/>
  <c r="H35" i="4" s="1"/>
  <c r="W42" i="3"/>
  <c r="E35" i="4" s="1"/>
  <c r="X42" i="3"/>
  <c r="AF41" i="3"/>
  <c r="F34" i="4"/>
  <c r="G34" i="4" s="1"/>
  <c r="I34" i="4" s="1"/>
  <c r="R34" i="4" s="1"/>
  <c r="AB45" i="3"/>
  <c r="L38" i="4" s="1"/>
  <c r="O38" i="4"/>
  <c r="AC45" i="3"/>
  <c r="AG45" i="3" s="1"/>
  <c r="M37" i="4"/>
  <c r="N37" i="4" s="1"/>
  <c r="P37" i="4" s="1"/>
  <c r="T46" i="3"/>
  <c r="AD46" i="3" s="1"/>
  <c r="AF42" i="3" l="1"/>
  <c r="F35" i="4"/>
  <c r="G35" i="4" s="1"/>
  <c r="I35" i="4" s="1"/>
  <c r="R35" i="4" s="1"/>
  <c r="Y43" i="3"/>
  <c r="H36" i="4" s="1"/>
  <c r="W43" i="3"/>
  <c r="E36" i="4" s="1"/>
  <c r="X43" i="3"/>
  <c r="O39" i="4"/>
  <c r="AC46" i="3"/>
  <c r="AG46" i="3" s="1"/>
  <c r="AB46" i="3"/>
  <c r="L39" i="4" s="1"/>
  <c r="M38" i="4"/>
  <c r="N38" i="4" s="1"/>
  <c r="P38" i="4" s="1"/>
  <c r="T47" i="3"/>
  <c r="AD47" i="3" s="1"/>
  <c r="Y44" i="3" l="1"/>
  <c r="H37" i="4" s="1"/>
  <c r="W44" i="3"/>
  <c r="E37" i="4" s="1"/>
  <c r="X44" i="3"/>
  <c r="AF43" i="3"/>
  <c r="F36" i="4"/>
  <c r="G36" i="4" s="1"/>
  <c r="I36" i="4" s="1"/>
  <c r="R36" i="4" s="1"/>
  <c r="O40" i="4"/>
  <c r="AC47" i="3"/>
  <c r="AG47" i="3" s="1"/>
  <c r="AB47" i="3"/>
  <c r="L40" i="4" s="1"/>
  <c r="T48" i="3"/>
  <c r="AD48" i="3" s="1"/>
  <c r="M39" i="4"/>
  <c r="N39" i="4" s="1"/>
  <c r="P39" i="4" s="1"/>
  <c r="AF44" i="3" l="1"/>
  <c r="F37" i="4"/>
  <c r="G37" i="4" s="1"/>
  <c r="I37" i="4" s="1"/>
  <c r="R37" i="4" s="1"/>
  <c r="Y45" i="3"/>
  <c r="H38" i="4" s="1"/>
  <c r="W45" i="3"/>
  <c r="E38" i="4" s="1"/>
  <c r="X45" i="3"/>
  <c r="O41" i="4"/>
  <c r="AC48" i="3"/>
  <c r="AG48" i="3" s="1"/>
  <c r="AB48" i="3"/>
  <c r="L41" i="4" s="1"/>
  <c r="M40" i="4"/>
  <c r="N40" i="4" s="1"/>
  <c r="P40" i="4" s="1"/>
  <c r="T49" i="3"/>
  <c r="AD49" i="3" s="1"/>
  <c r="Y46" i="3" l="1"/>
  <c r="H39" i="4" s="1"/>
  <c r="W46" i="3"/>
  <c r="E39" i="4" s="1"/>
  <c r="X46" i="3"/>
  <c r="AF45" i="3"/>
  <c r="F38" i="4"/>
  <c r="G38" i="4" s="1"/>
  <c r="I38" i="4" s="1"/>
  <c r="R38" i="4" s="1"/>
  <c r="S38" i="4" s="1"/>
  <c r="AB49" i="3"/>
  <c r="L42" i="4" s="1"/>
  <c r="AC49" i="3"/>
  <c r="AG49" i="3" s="1"/>
  <c r="M41" i="4"/>
  <c r="N41" i="4" s="1"/>
  <c r="P41" i="4" s="1"/>
  <c r="T50" i="3"/>
  <c r="AD50" i="3" s="1"/>
  <c r="O42" i="4"/>
  <c r="B21" i="1" l="1"/>
  <c r="T38" i="4"/>
  <c r="D21" i="1" s="1"/>
  <c r="AF46" i="3"/>
  <c r="F39" i="4"/>
  <c r="G39" i="4" s="1"/>
  <c r="I39" i="4" s="1"/>
  <c r="R39" i="4" s="1"/>
  <c r="Y47" i="3"/>
  <c r="H40" i="4" s="1"/>
  <c r="X47" i="3"/>
  <c r="W47" i="3"/>
  <c r="E40" i="4" s="1"/>
  <c r="AC50" i="3"/>
  <c r="AG50" i="3" s="1"/>
  <c r="AB50" i="3"/>
  <c r="L43" i="4" s="1"/>
  <c r="O43" i="4"/>
  <c r="T51" i="3"/>
  <c r="AD51" i="3" s="1"/>
  <c r="M42" i="4"/>
  <c r="N42" i="4" s="1"/>
  <c r="P42" i="4" s="1"/>
  <c r="AF47" i="3" l="1"/>
  <c r="F40" i="4"/>
  <c r="G40" i="4" s="1"/>
  <c r="I40" i="4" s="1"/>
  <c r="R40" i="4" s="1"/>
  <c r="Y48" i="3"/>
  <c r="H41" i="4" s="1"/>
  <c r="X48" i="3"/>
  <c r="W48" i="3"/>
  <c r="E41" i="4" s="1"/>
  <c r="AC51" i="3"/>
  <c r="AG51" i="3" s="1"/>
  <c r="AB51" i="3"/>
  <c r="L44" i="4" s="1"/>
  <c r="O44" i="4"/>
  <c r="T52" i="3"/>
  <c r="AD52" i="3" s="1"/>
  <c r="M43" i="4"/>
  <c r="N43" i="4" s="1"/>
  <c r="P43" i="4" s="1"/>
  <c r="AF48" i="3" l="1"/>
  <c r="F41" i="4"/>
  <c r="G41" i="4" s="1"/>
  <c r="I41" i="4" s="1"/>
  <c r="R41" i="4" s="1"/>
  <c r="Y49" i="3"/>
  <c r="H42" i="4" s="1"/>
  <c r="W49" i="3"/>
  <c r="E42" i="4" s="1"/>
  <c r="X49" i="3"/>
  <c r="O45" i="4"/>
  <c r="AC52" i="3"/>
  <c r="AG52" i="3" s="1"/>
  <c r="AB52" i="3"/>
  <c r="L45" i="4" s="1"/>
  <c r="T53" i="3"/>
  <c r="AD53" i="3" s="1"/>
  <c r="M44" i="4"/>
  <c r="N44" i="4" s="1"/>
  <c r="P44" i="4" s="1"/>
  <c r="Y50" i="3" l="1"/>
  <c r="H43" i="4" s="1"/>
  <c r="X50" i="3"/>
  <c r="W50" i="3"/>
  <c r="E43" i="4" s="1"/>
  <c r="AF49" i="3"/>
  <c r="F42" i="4"/>
  <c r="G42" i="4" s="1"/>
  <c r="I42" i="4" s="1"/>
  <c r="R42" i="4" s="1"/>
  <c r="AB53" i="3"/>
  <c r="L46" i="4" s="1"/>
  <c r="O46" i="4"/>
  <c r="AC53" i="3"/>
  <c r="AG53" i="3" s="1"/>
  <c r="T54" i="3"/>
  <c r="AD54" i="3" s="1"/>
  <c r="M45" i="4"/>
  <c r="N45" i="4" s="1"/>
  <c r="P45" i="4" s="1"/>
  <c r="AF50" i="3" l="1"/>
  <c r="F43" i="4"/>
  <c r="G43" i="4" s="1"/>
  <c r="I43" i="4" s="1"/>
  <c r="R43" i="4" s="1"/>
  <c r="Y51" i="3"/>
  <c r="H44" i="4" s="1"/>
  <c r="W51" i="3"/>
  <c r="E44" i="4" s="1"/>
  <c r="X51" i="3"/>
  <c r="AB54" i="3"/>
  <c r="L47" i="4" s="1"/>
  <c r="AC54" i="3"/>
  <c r="AG54" i="3" s="1"/>
  <c r="O47" i="4"/>
  <c r="T55" i="3"/>
  <c r="AD55" i="3" s="1"/>
  <c r="M46" i="4"/>
  <c r="N46" i="4" s="1"/>
  <c r="P46" i="4" s="1"/>
  <c r="AF51" i="3" l="1"/>
  <c r="F44" i="4"/>
  <c r="G44" i="4" s="1"/>
  <c r="I44" i="4" s="1"/>
  <c r="R44" i="4" s="1"/>
  <c r="Y52" i="3"/>
  <c r="H45" i="4" s="1"/>
  <c r="W52" i="3"/>
  <c r="E45" i="4" s="1"/>
  <c r="X52" i="3"/>
  <c r="AC55" i="3"/>
  <c r="AG55" i="3" s="1"/>
  <c r="AB55" i="3"/>
  <c r="L48" i="4" s="1"/>
  <c r="O48" i="4"/>
  <c r="T56" i="3"/>
  <c r="AD56" i="3" s="1"/>
  <c r="M47" i="4"/>
  <c r="N47" i="4" s="1"/>
  <c r="P47" i="4" s="1"/>
  <c r="AF52" i="3" l="1"/>
  <c r="F45" i="4"/>
  <c r="G45" i="4" s="1"/>
  <c r="I45" i="4" s="1"/>
  <c r="R45" i="4" s="1"/>
  <c r="Y53" i="3"/>
  <c r="H46" i="4" s="1"/>
  <c r="X53" i="3"/>
  <c r="W53" i="3"/>
  <c r="E46" i="4" s="1"/>
  <c r="AC56" i="3"/>
  <c r="AG56" i="3" s="1"/>
  <c r="O49" i="4"/>
  <c r="AB56" i="3"/>
  <c r="L49" i="4" s="1"/>
  <c r="M48" i="4"/>
  <c r="N48" i="4" s="1"/>
  <c r="P48" i="4" s="1"/>
  <c r="T57" i="3"/>
  <c r="AD57" i="3" s="1"/>
  <c r="Y54" i="3" l="1"/>
  <c r="H47" i="4" s="1"/>
  <c r="W54" i="3"/>
  <c r="E47" i="4" s="1"/>
  <c r="X54" i="3"/>
  <c r="AF53" i="3"/>
  <c r="F46" i="4"/>
  <c r="G46" i="4" s="1"/>
  <c r="I46" i="4" s="1"/>
  <c r="R46" i="4" s="1"/>
  <c r="O50" i="4"/>
  <c r="AC57" i="3"/>
  <c r="AG57" i="3" s="1"/>
  <c r="AB57" i="3"/>
  <c r="L50" i="4" s="1"/>
  <c r="T58" i="3"/>
  <c r="AD58" i="3" s="1"/>
  <c r="M49" i="4"/>
  <c r="N49" i="4" s="1"/>
  <c r="P49" i="4" s="1"/>
  <c r="AF54" i="3" l="1"/>
  <c r="F47" i="4"/>
  <c r="G47" i="4" s="1"/>
  <c r="I47" i="4" s="1"/>
  <c r="R47" i="4" s="1"/>
  <c r="Y55" i="3"/>
  <c r="H48" i="4" s="1"/>
  <c r="X55" i="3"/>
  <c r="W55" i="3"/>
  <c r="E48" i="4" s="1"/>
  <c r="O51" i="4"/>
  <c r="AC58" i="3"/>
  <c r="AG58" i="3" s="1"/>
  <c r="AB58" i="3"/>
  <c r="L51" i="4" s="1"/>
  <c r="T59" i="3"/>
  <c r="AD59" i="3" s="1"/>
  <c r="M50" i="4"/>
  <c r="N50" i="4" s="1"/>
  <c r="P50" i="4" s="1"/>
  <c r="AF55" i="3" l="1"/>
  <c r="F48" i="4"/>
  <c r="G48" i="4" s="1"/>
  <c r="I48" i="4" s="1"/>
  <c r="R48" i="4" s="1"/>
  <c r="Y56" i="3"/>
  <c r="H49" i="4" s="1"/>
  <c r="X56" i="3"/>
  <c r="W56" i="3"/>
  <c r="E49" i="4" s="1"/>
  <c r="AC59" i="3"/>
  <c r="AG59" i="3" s="1"/>
  <c r="AB59" i="3"/>
  <c r="L52" i="4" s="1"/>
  <c r="O52" i="4"/>
  <c r="T60" i="3"/>
  <c r="AD60" i="3" s="1"/>
  <c r="M51" i="4"/>
  <c r="N51" i="4" s="1"/>
  <c r="P51" i="4" s="1"/>
  <c r="Y57" i="3" l="1"/>
  <c r="H50" i="4" s="1"/>
  <c r="X57" i="3"/>
  <c r="W57" i="3"/>
  <c r="E50" i="4" s="1"/>
  <c r="AF56" i="3"/>
  <c r="F49" i="4"/>
  <c r="G49" i="4" s="1"/>
  <c r="I49" i="4" s="1"/>
  <c r="R49" i="4" s="1"/>
  <c r="O53" i="4"/>
  <c r="AB60" i="3"/>
  <c r="L53" i="4" s="1"/>
  <c r="AC60" i="3"/>
  <c r="AG60" i="3" s="1"/>
  <c r="M52" i="4"/>
  <c r="N52" i="4" s="1"/>
  <c r="P52" i="4" s="1"/>
  <c r="T61" i="3"/>
  <c r="AD61" i="3" s="1"/>
  <c r="Y58" i="3" l="1"/>
  <c r="H51" i="4" s="1"/>
  <c r="X58" i="3"/>
  <c r="W58" i="3"/>
  <c r="E51" i="4" s="1"/>
  <c r="AF57" i="3"/>
  <c r="F50" i="4"/>
  <c r="G50" i="4" s="1"/>
  <c r="I50" i="4" s="1"/>
  <c r="R50" i="4" s="1"/>
  <c r="S50" i="4" s="1"/>
  <c r="AB61" i="3"/>
  <c r="L54" i="4" s="1"/>
  <c r="O54" i="4"/>
  <c r="AC61" i="3"/>
  <c r="AG61" i="3" s="1"/>
  <c r="M53" i="4"/>
  <c r="N53" i="4" s="1"/>
  <c r="P53" i="4" s="1"/>
  <c r="T62" i="3"/>
  <c r="AD62" i="3" s="1"/>
  <c r="Y59" i="3" l="1"/>
  <c r="H52" i="4" s="1"/>
  <c r="W59" i="3"/>
  <c r="E52" i="4" s="1"/>
  <c r="X59" i="3"/>
  <c r="AF58" i="3"/>
  <c r="F51" i="4"/>
  <c r="G51" i="4" s="1"/>
  <c r="I51" i="4" s="1"/>
  <c r="R51" i="4" s="1"/>
  <c r="B22" i="1"/>
  <c r="T50" i="4"/>
  <c r="D22" i="1" s="1"/>
  <c r="O55" i="4"/>
  <c r="AB62" i="3"/>
  <c r="L55" i="4" s="1"/>
  <c r="AC62" i="3"/>
  <c r="AG62" i="3" s="1"/>
  <c r="M54" i="4"/>
  <c r="N54" i="4" s="1"/>
  <c r="P54" i="4" s="1"/>
  <c r="T63" i="3"/>
  <c r="AD63" i="3" s="1"/>
  <c r="Y60" i="3" l="1"/>
  <c r="H53" i="4" s="1"/>
  <c r="W60" i="3"/>
  <c r="E53" i="4" s="1"/>
  <c r="X60" i="3"/>
  <c r="AF59" i="3"/>
  <c r="F52" i="4"/>
  <c r="G52" i="4" s="1"/>
  <c r="I52" i="4" s="1"/>
  <c r="R52" i="4" s="1"/>
  <c r="O56" i="4"/>
  <c r="AC63" i="3"/>
  <c r="AG63" i="3" s="1"/>
  <c r="AB63" i="3"/>
  <c r="L56" i="4" s="1"/>
  <c r="T64" i="3"/>
  <c r="AD64" i="3" s="1"/>
  <c r="M55" i="4"/>
  <c r="N55" i="4" s="1"/>
  <c r="P55" i="4" s="1"/>
  <c r="Y61" i="3" l="1"/>
  <c r="H54" i="4" s="1"/>
  <c r="W61" i="3"/>
  <c r="E54" i="4" s="1"/>
  <c r="X61" i="3"/>
  <c r="AF60" i="3"/>
  <c r="F53" i="4"/>
  <c r="G53" i="4" s="1"/>
  <c r="I53" i="4" s="1"/>
  <c r="R53" i="4" s="1"/>
  <c r="O57" i="4"/>
  <c r="AC64" i="3"/>
  <c r="AG64" i="3" s="1"/>
  <c r="AB64" i="3"/>
  <c r="L57" i="4" s="1"/>
  <c r="T65" i="3"/>
  <c r="AD65" i="3" s="1"/>
  <c r="M56" i="4"/>
  <c r="N56" i="4" s="1"/>
  <c r="P56" i="4" s="1"/>
  <c r="AF61" i="3" l="1"/>
  <c r="F54" i="4"/>
  <c r="G54" i="4" s="1"/>
  <c r="I54" i="4" s="1"/>
  <c r="R54" i="4" s="1"/>
  <c r="Y62" i="3"/>
  <c r="H55" i="4" s="1"/>
  <c r="X62" i="3"/>
  <c r="W62" i="3"/>
  <c r="E55" i="4" s="1"/>
  <c r="AC65" i="3"/>
  <c r="AG65" i="3" s="1"/>
  <c r="AB65" i="3"/>
  <c r="L58" i="4" s="1"/>
  <c r="O58" i="4"/>
  <c r="M57" i="4"/>
  <c r="N57" i="4" s="1"/>
  <c r="P57" i="4" s="1"/>
  <c r="T66" i="3"/>
  <c r="AD66" i="3" s="1"/>
  <c r="Y63" i="3" l="1"/>
  <c r="H56" i="4" s="1"/>
  <c r="X63" i="3"/>
  <c r="W63" i="3"/>
  <c r="E56" i="4" s="1"/>
  <c r="AF62" i="3"/>
  <c r="F55" i="4"/>
  <c r="G55" i="4" s="1"/>
  <c r="I55" i="4" s="1"/>
  <c r="R55" i="4" s="1"/>
  <c r="AC66" i="3"/>
  <c r="AG66" i="3" s="1"/>
  <c r="AB66" i="3"/>
  <c r="L59" i="4" s="1"/>
  <c r="O59" i="4"/>
  <c r="T67" i="3"/>
  <c r="AD67" i="3" s="1"/>
  <c r="M58" i="4"/>
  <c r="N58" i="4" s="1"/>
  <c r="P58" i="4" s="1"/>
  <c r="Y64" i="3" l="1"/>
  <c r="H57" i="4" s="1"/>
  <c r="X64" i="3"/>
  <c r="W64" i="3"/>
  <c r="E57" i="4" s="1"/>
  <c r="AF63" i="3"/>
  <c r="F56" i="4"/>
  <c r="G56" i="4" s="1"/>
  <c r="I56" i="4" s="1"/>
  <c r="R56" i="4" s="1"/>
  <c r="AC67" i="3"/>
  <c r="AG67" i="3" s="1"/>
  <c r="AB67" i="3"/>
  <c r="L60" i="4" s="1"/>
  <c r="O60" i="4"/>
  <c r="M59" i="4"/>
  <c r="N59" i="4" s="1"/>
  <c r="P59" i="4" s="1"/>
  <c r="T68" i="3"/>
  <c r="AD68" i="3" s="1"/>
  <c r="Y65" i="3" l="1"/>
  <c r="H58" i="4" s="1"/>
  <c r="X65" i="3"/>
  <c r="W65" i="3"/>
  <c r="E58" i="4" s="1"/>
  <c r="AF64" i="3"/>
  <c r="F57" i="4"/>
  <c r="G57" i="4" s="1"/>
  <c r="I57" i="4" s="1"/>
  <c r="R57" i="4" s="1"/>
  <c r="O61" i="4"/>
  <c r="AC68" i="3"/>
  <c r="AG68" i="3" s="1"/>
  <c r="AB68" i="3"/>
  <c r="L61" i="4" s="1"/>
  <c r="T69" i="3"/>
  <c r="AD69" i="3" s="1"/>
  <c r="M60" i="4"/>
  <c r="N60" i="4" s="1"/>
  <c r="P60" i="4" s="1"/>
  <c r="Y66" i="3" l="1"/>
  <c r="H59" i="4" s="1"/>
  <c r="X66" i="3"/>
  <c r="W66" i="3"/>
  <c r="E59" i="4" s="1"/>
  <c r="AF65" i="3"/>
  <c r="F58" i="4"/>
  <c r="G58" i="4" s="1"/>
  <c r="I58" i="4" s="1"/>
  <c r="R58" i="4" s="1"/>
  <c r="AC69" i="3"/>
  <c r="AG69" i="3" s="1"/>
  <c r="AB69" i="3"/>
  <c r="L62" i="4" s="1"/>
  <c r="O62" i="4"/>
  <c r="T70" i="3"/>
  <c r="AD70" i="3" s="1"/>
  <c r="M61" i="4"/>
  <c r="N61" i="4" s="1"/>
  <c r="P61" i="4" s="1"/>
  <c r="Y67" i="3" l="1"/>
  <c r="H60" i="4" s="1"/>
  <c r="W67" i="3"/>
  <c r="E60" i="4" s="1"/>
  <c r="X67" i="3"/>
  <c r="AF66" i="3"/>
  <c r="F59" i="4"/>
  <c r="G59" i="4" s="1"/>
  <c r="I59" i="4" s="1"/>
  <c r="R59" i="4" s="1"/>
  <c r="O63" i="4"/>
  <c r="AB70" i="3"/>
  <c r="L63" i="4" s="1"/>
  <c r="AC70" i="3"/>
  <c r="AG70" i="3" s="1"/>
  <c r="T71" i="3"/>
  <c r="AD71" i="3" s="1"/>
  <c r="M62" i="4"/>
  <c r="N62" i="4" s="1"/>
  <c r="P62" i="4" s="1"/>
  <c r="AF67" i="3" l="1"/>
  <c r="F60" i="4"/>
  <c r="G60" i="4" s="1"/>
  <c r="I60" i="4" s="1"/>
  <c r="R60" i="4" s="1"/>
  <c r="Y68" i="3"/>
  <c r="H61" i="4" s="1"/>
  <c r="W68" i="3"/>
  <c r="E61" i="4" s="1"/>
  <c r="X68" i="3"/>
  <c r="AC71" i="3"/>
  <c r="AG71" i="3" s="1"/>
  <c r="AB71" i="3"/>
  <c r="L64" i="4" s="1"/>
  <c r="O64" i="4"/>
  <c r="M63" i="4"/>
  <c r="N63" i="4" s="1"/>
  <c r="P63" i="4" s="1"/>
  <c r="T72" i="3"/>
  <c r="AD72" i="3" s="1"/>
  <c r="AF68" i="3" l="1"/>
  <c r="F61" i="4"/>
  <c r="G61" i="4" s="1"/>
  <c r="I61" i="4" s="1"/>
  <c r="R61" i="4" s="1"/>
  <c r="Y69" i="3"/>
  <c r="H62" i="4" s="1"/>
  <c r="W69" i="3"/>
  <c r="E62" i="4" s="1"/>
  <c r="X69" i="3"/>
  <c r="O65" i="4"/>
  <c r="AC72" i="3"/>
  <c r="AG72" i="3" s="1"/>
  <c r="AB72" i="3"/>
  <c r="L65" i="4" s="1"/>
  <c r="M64" i="4"/>
  <c r="N64" i="4" s="1"/>
  <c r="P64" i="4" s="1"/>
  <c r="T73" i="3"/>
  <c r="AD73" i="3" s="1"/>
  <c r="Y70" i="3" l="1"/>
  <c r="H63" i="4" s="1"/>
  <c r="X70" i="3"/>
  <c r="W70" i="3"/>
  <c r="E63" i="4" s="1"/>
  <c r="AF69" i="3"/>
  <c r="F62" i="4"/>
  <c r="G62" i="4" s="1"/>
  <c r="I62" i="4" s="1"/>
  <c r="R62" i="4" s="1"/>
  <c r="S62" i="4" s="1"/>
  <c r="O66" i="4"/>
  <c r="AC73" i="3"/>
  <c r="AG73" i="3" s="1"/>
  <c r="AB73" i="3"/>
  <c r="L66" i="4" s="1"/>
  <c r="T74" i="3"/>
  <c r="AD74" i="3" s="1"/>
  <c r="M65" i="4"/>
  <c r="N65" i="4" s="1"/>
  <c r="P65" i="4" s="1"/>
  <c r="AF70" i="3" l="1"/>
  <c r="F63" i="4"/>
  <c r="G63" i="4" s="1"/>
  <c r="I63" i="4" s="1"/>
  <c r="R63" i="4" s="1"/>
  <c r="Y71" i="3"/>
  <c r="H64" i="4" s="1"/>
  <c r="W71" i="3"/>
  <c r="E64" i="4" s="1"/>
  <c r="X71" i="3"/>
  <c r="T62" i="4"/>
  <c r="D23" i="1" s="1"/>
  <c r="B23" i="1"/>
  <c r="AC74" i="3"/>
  <c r="AG74" i="3" s="1"/>
  <c r="AB74" i="3"/>
  <c r="L67" i="4" s="1"/>
  <c r="M66" i="4"/>
  <c r="N66" i="4" s="1"/>
  <c r="P66" i="4" s="1"/>
  <c r="T75" i="3"/>
  <c r="AD75" i="3" s="1"/>
  <c r="O67" i="4"/>
  <c r="Y72" i="3" l="1"/>
  <c r="H65" i="4" s="1"/>
  <c r="W72" i="3"/>
  <c r="E65" i="4" s="1"/>
  <c r="X72" i="3"/>
  <c r="AF71" i="3"/>
  <c r="F64" i="4"/>
  <c r="G64" i="4" s="1"/>
  <c r="I64" i="4" s="1"/>
  <c r="R64" i="4" s="1"/>
  <c r="AC75" i="3"/>
  <c r="AG75" i="3" s="1"/>
  <c r="O68" i="4"/>
  <c r="AB75" i="3"/>
  <c r="L68" i="4" s="1"/>
  <c r="T76" i="3"/>
  <c r="AD76" i="3" s="1"/>
  <c r="M67" i="4"/>
  <c r="N67" i="4" s="1"/>
  <c r="P67" i="4" s="1"/>
  <c r="AF72" i="3" l="1"/>
  <c r="F65" i="4"/>
  <c r="G65" i="4" s="1"/>
  <c r="I65" i="4" s="1"/>
  <c r="R65" i="4" s="1"/>
  <c r="Y73" i="3"/>
  <c r="H66" i="4" s="1"/>
  <c r="W73" i="3"/>
  <c r="E66" i="4" s="1"/>
  <c r="X73" i="3"/>
  <c r="AC76" i="3"/>
  <c r="AG76" i="3" s="1"/>
  <c r="AB76" i="3"/>
  <c r="L69" i="4" s="1"/>
  <c r="O69" i="4"/>
  <c r="M68" i="4"/>
  <c r="N68" i="4" s="1"/>
  <c r="P68" i="4" s="1"/>
  <c r="T77" i="3"/>
  <c r="AD77" i="3" s="1"/>
  <c r="AF73" i="3" l="1"/>
  <c r="F66" i="4"/>
  <c r="G66" i="4" s="1"/>
  <c r="I66" i="4" s="1"/>
  <c r="R66" i="4" s="1"/>
  <c r="Y74" i="3"/>
  <c r="H67" i="4" s="1"/>
  <c r="X74" i="3"/>
  <c r="W74" i="3"/>
  <c r="E67" i="4" s="1"/>
  <c r="O70" i="4"/>
  <c r="AC77" i="3"/>
  <c r="AG77" i="3" s="1"/>
  <c r="AB77" i="3"/>
  <c r="L70" i="4" s="1"/>
  <c r="T78" i="3"/>
  <c r="AD78" i="3" s="1"/>
  <c r="M69" i="4"/>
  <c r="N69" i="4" s="1"/>
  <c r="P69" i="4" s="1"/>
  <c r="AF74" i="3" l="1"/>
  <c r="F67" i="4"/>
  <c r="G67" i="4" s="1"/>
  <c r="I67" i="4" s="1"/>
  <c r="R67" i="4" s="1"/>
  <c r="Y75" i="3"/>
  <c r="H68" i="4" s="1"/>
  <c r="X75" i="3"/>
  <c r="W75" i="3"/>
  <c r="E68" i="4" s="1"/>
  <c r="O71" i="4"/>
  <c r="AB78" i="3"/>
  <c r="L71" i="4" s="1"/>
  <c r="AC78" i="3"/>
  <c r="AG78" i="3" s="1"/>
  <c r="M70" i="4"/>
  <c r="N70" i="4" s="1"/>
  <c r="P70" i="4" s="1"/>
  <c r="T79" i="3"/>
  <c r="AD79" i="3" s="1"/>
  <c r="AF75" i="3" l="1"/>
  <c r="F68" i="4"/>
  <c r="G68" i="4" s="1"/>
  <c r="I68" i="4" s="1"/>
  <c r="R68" i="4" s="1"/>
  <c r="Y76" i="3"/>
  <c r="H69" i="4" s="1"/>
  <c r="W76" i="3"/>
  <c r="E69" i="4" s="1"/>
  <c r="X76" i="3"/>
  <c r="O72" i="4"/>
  <c r="AC79" i="3"/>
  <c r="AG79" i="3" s="1"/>
  <c r="AB79" i="3"/>
  <c r="L72" i="4" s="1"/>
  <c r="M71" i="4"/>
  <c r="N71" i="4" s="1"/>
  <c r="P71" i="4" s="1"/>
  <c r="T80" i="3"/>
  <c r="AD80" i="3" s="1"/>
  <c r="Y77" i="3" l="1"/>
  <c r="H70" i="4" s="1"/>
  <c r="W77" i="3"/>
  <c r="E70" i="4" s="1"/>
  <c r="X77" i="3"/>
  <c r="AF76" i="3"/>
  <c r="F69" i="4"/>
  <c r="G69" i="4" s="1"/>
  <c r="I69" i="4" s="1"/>
  <c r="R69" i="4" s="1"/>
  <c r="O73" i="4"/>
  <c r="AC80" i="3"/>
  <c r="AG80" i="3" s="1"/>
  <c r="AB80" i="3"/>
  <c r="L73" i="4" s="1"/>
  <c r="T81" i="3"/>
  <c r="AD81" i="3" s="1"/>
  <c r="M72" i="4"/>
  <c r="N72" i="4" s="1"/>
  <c r="P72" i="4" s="1"/>
  <c r="AF77" i="3" l="1"/>
  <c r="F70" i="4"/>
  <c r="G70" i="4" s="1"/>
  <c r="I70" i="4" s="1"/>
  <c r="R70" i="4" s="1"/>
  <c r="Y78" i="3"/>
  <c r="H71" i="4" s="1"/>
  <c r="W78" i="3"/>
  <c r="E71" i="4" s="1"/>
  <c r="X78" i="3"/>
  <c r="AC81" i="3"/>
  <c r="AG81" i="3" s="1"/>
  <c r="AB81" i="3"/>
  <c r="L74" i="4" s="1"/>
  <c r="O74" i="4"/>
  <c r="M73" i="4"/>
  <c r="N73" i="4" s="1"/>
  <c r="P73" i="4" s="1"/>
  <c r="T82" i="3"/>
  <c r="AD82" i="3" s="1"/>
  <c r="Y79" i="3" l="1"/>
  <c r="H72" i="4" s="1"/>
  <c r="W79" i="3"/>
  <c r="E72" i="4" s="1"/>
  <c r="X79" i="3"/>
  <c r="AF78" i="3"/>
  <c r="F71" i="4"/>
  <c r="G71" i="4" s="1"/>
  <c r="I71" i="4" s="1"/>
  <c r="R71" i="4" s="1"/>
  <c r="AC82" i="3"/>
  <c r="AG82" i="3" s="1"/>
  <c r="AB82" i="3"/>
  <c r="L75" i="4" s="1"/>
  <c r="O75" i="4"/>
  <c r="M74" i="4"/>
  <c r="N74" i="4" s="1"/>
  <c r="P74" i="4" s="1"/>
  <c r="T83" i="3"/>
  <c r="AD83" i="3" s="1"/>
  <c r="AF79" i="3" l="1"/>
  <c r="F72" i="4"/>
  <c r="G72" i="4" s="1"/>
  <c r="I72" i="4" s="1"/>
  <c r="R72" i="4" s="1"/>
  <c r="Y80" i="3"/>
  <c r="H73" i="4" s="1"/>
  <c r="W80" i="3"/>
  <c r="E73" i="4" s="1"/>
  <c r="X80" i="3"/>
  <c r="AC83" i="3"/>
  <c r="AG83" i="3" s="1"/>
  <c r="AB83" i="3"/>
  <c r="L76" i="4" s="1"/>
  <c r="O76" i="4"/>
  <c r="T84" i="3"/>
  <c r="AD84" i="3" s="1"/>
  <c r="M75" i="4"/>
  <c r="N75" i="4" s="1"/>
  <c r="P75" i="4" s="1"/>
  <c r="AF80" i="3" l="1"/>
  <c r="F73" i="4"/>
  <c r="G73" i="4" s="1"/>
  <c r="I73" i="4" s="1"/>
  <c r="R73" i="4" s="1"/>
  <c r="Y81" i="3"/>
  <c r="H74" i="4" s="1"/>
  <c r="W81" i="3"/>
  <c r="E74" i="4" s="1"/>
  <c r="X81" i="3"/>
  <c r="AB84" i="3"/>
  <c r="L77" i="4" s="1"/>
  <c r="O77" i="4"/>
  <c r="AC84" i="3"/>
  <c r="AG84" i="3" s="1"/>
  <c r="M76" i="4"/>
  <c r="N76" i="4" s="1"/>
  <c r="P76" i="4" s="1"/>
  <c r="T85" i="3"/>
  <c r="AD85" i="3" s="1"/>
  <c r="AF81" i="3" l="1"/>
  <c r="F74" i="4"/>
  <c r="G74" i="4" s="1"/>
  <c r="I74" i="4" s="1"/>
  <c r="R74" i="4" s="1"/>
  <c r="S74" i="4" s="1"/>
  <c r="Y82" i="3"/>
  <c r="H75" i="4" s="1"/>
  <c r="W82" i="3"/>
  <c r="E75" i="4" s="1"/>
  <c r="X82" i="3"/>
  <c r="AB85" i="3"/>
  <c r="L78" i="4" s="1"/>
  <c r="O78" i="4"/>
  <c r="AC85" i="3"/>
  <c r="AG85" i="3" s="1"/>
  <c r="T86" i="3"/>
  <c r="AD86" i="3" s="1"/>
  <c r="M77" i="4"/>
  <c r="N77" i="4" s="1"/>
  <c r="P77" i="4" s="1"/>
  <c r="Y83" i="3" l="1"/>
  <c r="H76" i="4" s="1"/>
  <c r="W83" i="3"/>
  <c r="E76" i="4" s="1"/>
  <c r="X83" i="3"/>
  <c r="B24" i="1"/>
  <c r="T74" i="4"/>
  <c r="D24" i="1" s="1"/>
  <c r="AF82" i="3"/>
  <c r="F75" i="4"/>
  <c r="G75" i="4" s="1"/>
  <c r="I75" i="4" s="1"/>
  <c r="R75" i="4" s="1"/>
  <c r="AB86" i="3"/>
  <c r="L79" i="4" s="1"/>
  <c r="AC86" i="3"/>
  <c r="AG86" i="3" s="1"/>
  <c r="O79" i="4"/>
  <c r="T87" i="3"/>
  <c r="AD87" i="3" s="1"/>
  <c r="M78" i="4"/>
  <c r="N78" i="4" s="1"/>
  <c r="P78" i="4" s="1"/>
  <c r="Y84" i="3" l="1"/>
  <c r="H77" i="4" s="1"/>
  <c r="W84" i="3"/>
  <c r="E77" i="4" s="1"/>
  <c r="X84" i="3"/>
  <c r="AF83" i="3"/>
  <c r="F76" i="4"/>
  <c r="G76" i="4" s="1"/>
  <c r="I76" i="4" s="1"/>
  <c r="R76" i="4" s="1"/>
  <c r="O80" i="4"/>
  <c r="AC87" i="3"/>
  <c r="AG87" i="3" s="1"/>
  <c r="AB87" i="3"/>
  <c r="L80" i="4" s="1"/>
  <c r="T88" i="3"/>
  <c r="AD88" i="3" s="1"/>
  <c r="M79" i="4"/>
  <c r="N79" i="4" s="1"/>
  <c r="P79" i="4" s="1"/>
  <c r="AF84" i="3" l="1"/>
  <c r="F77" i="4"/>
  <c r="G77" i="4" s="1"/>
  <c r="I77" i="4" s="1"/>
  <c r="R77" i="4" s="1"/>
  <c r="Y85" i="3"/>
  <c r="H78" i="4" s="1"/>
  <c r="W85" i="3"/>
  <c r="E78" i="4" s="1"/>
  <c r="X85" i="3"/>
  <c r="AB88" i="3"/>
  <c r="L81" i="4" s="1"/>
  <c r="O81" i="4"/>
  <c r="AC88" i="3"/>
  <c r="AG88" i="3" s="1"/>
  <c r="T89" i="3"/>
  <c r="AD89" i="3" s="1"/>
  <c r="M80" i="4"/>
  <c r="N80" i="4" s="1"/>
  <c r="P80" i="4" s="1"/>
  <c r="AF85" i="3" l="1"/>
  <c r="F78" i="4"/>
  <c r="G78" i="4" s="1"/>
  <c r="I78" i="4" s="1"/>
  <c r="R78" i="4" s="1"/>
  <c r="Y86" i="3"/>
  <c r="H79" i="4" s="1"/>
  <c r="X86" i="3"/>
  <c r="W86" i="3"/>
  <c r="E79" i="4" s="1"/>
  <c r="O82" i="4"/>
  <c r="AC89" i="3"/>
  <c r="AG89" i="3" s="1"/>
  <c r="AB89" i="3"/>
  <c r="L82" i="4" s="1"/>
  <c r="M81" i="4"/>
  <c r="N81" i="4" s="1"/>
  <c r="P81" i="4" s="1"/>
  <c r="T90" i="3"/>
  <c r="AD90" i="3" s="1"/>
  <c r="AF86" i="3" l="1"/>
  <c r="F79" i="4"/>
  <c r="G79" i="4" s="1"/>
  <c r="I79" i="4" s="1"/>
  <c r="R79" i="4" s="1"/>
  <c r="Y87" i="3"/>
  <c r="H80" i="4" s="1"/>
  <c r="W87" i="3"/>
  <c r="E80" i="4" s="1"/>
  <c r="X87" i="3"/>
  <c r="AC90" i="3"/>
  <c r="AG90" i="3" s="1"/>
  <c r="AB90" i="3"/>
  <c r="L83" i="4" s="1"/>
  <c r="O83" i="4"/>
  <c r="T91" i="3"/>
  <c r="AD91" i="3" s="1"/>
  <c r="M82" i="4"/>
  <c r="N82" i="4" s="1"/>
  <c r="P82" i="4" s="1"/>
  <c r="Y88" i="3" l="1"/>
  <c r="H81" i="4" s="1"/>
  <c r="W88" i="3"/>
  <c r="E81" i="4" s="1"/>
  <c r="X88" i="3"/>
  <c r="AF87" i="3"/>
  <c r="F80" i="4"/>
  <c r="G80" i="4" s="1"/>
  <c r="I80" i="4" s="1"/>
  <c r="R80" i="4" s="1"/>
  <c r="AC91" i="3"/>
  <c r="AG91" i="3" s="1"/>
  <c r="AB91" i="3"/>
  <c r="L84" i="4" s="1"/>
  <c r="O84" i="4"/>
  <c r="M83" i="4"/>
  <c r="N83" i="4" s="1"/>
  <c r="P83" i="4" s="1"/>
  <c r="T92" i="3"/>
  <c r="AD92" i="3" s="1"/>
  <c r="AF88" i="3" l="1"/>
  <c r="F81" i="4"/>
  <c r="G81" i="4" s="1"/>
  <c r="I81" i="4" s="1"/>
  <c r="R81" i="4" s="1"/>
  <c r="Y89" i="3"/>
  <c r="H82" i="4" s="1"/>
  <c r="X89" i="3"/>
  <c r="W89" i="3"/>
  <c r="E82" i="4" s="1"/>
  <c r="O85" i="4"/>
  <c r="AB92" i="3"/>
  <c r="L85" i="4" s="1"/>
  <c r="AC92" i="3"/>
  <c r="AG92" i="3" s="1"/>
  <c r="M84" i="4"/>
  <c r="N84" i="4" s="1"/>
  <c r="P84" i="4" s="1"/>
  <c r="T93" i="3"/>
  <c r="AD93" i="3" s="1"/>
  <c r="Y90" i="3" l="1"/>
  <c r="H83" i="4" s="1"/>
  <c r="X90" i="3"/>
  <c r="W90" i="3"/>
  <c r="E83" i="4" s="1"/>
  <c r="AF89" i="3"/>
  <c r="F82" i="4"/>
  <c r="G82" i="4" s="1"/>
  <c r="I82" i="4" s="1"/>
  <c r="R82" i="4" s="1"/>
  <c r="AB93" i="3"/>
  <c r="L86" i="4" s="1"/>
  <c r="O86" i="4"/>
  <c r="AC93" i="3"/>
  <c r="AG93" i="3" s="1"/>
  <c r="M85" i="4"/>
  <c r="N85" i="4" s="1"/>
  <c r="P85" i="4" s="1"/>
  <c r="T94" i="3"/>
  <c r="AD94" i="3" s="1"/>
  <c r="AF90" i="3" l="1"/>
  <c r="F83" i="4"/>
  <c r="G83" i="4" s="1"/>
  <c r="I83" i="4" s="1"/>
  <c r="R83" i="4" s="1"/>
  <c r="Y91" i="3"/>
  <c r="H84" i="4" s="1"/>
  <c r="X91" i="3"/>
  <c r="W91" i="3"/>
  <c r="E84" i="4" s="1"/>
  <c r="AB94" i="3"/>
  <c r="L87" i="4" s="1"/>
  <c r="AC94" i="3"/>
  <c r="AG94" i="3" s="1"/>
  <c r="O87" i="4"/>
  <c r="M86" i="4"/>
  <c r="N86" i="4" s="1"/>
  <c r="P86" i="4" s="1"/>
  <c r="T95" i="3"/>
  <c r="AD95" i="3" s="1"/>
  <c r="AF91" i="3" l="1"/>
  <c r="F84" i="4"/>
  <c r="G84" i="4" s="1"/>
  <c r="I84" i="4" s="1"/>
  <c r="R84" i="4" s="1"/>
  <c r="Y92" i="3"/>
  <c r="H85" i="4" s="1"/>
  <c r="W92" i="3"/>
  <c r="E85" i="4" s="1"/>
  <c r="X92" i="3"/>
  <c r="O88" i="4"/>
  <c r="AC95" i="3"/>
  <c r="AG95" i="3" s="1"/>
  <c r="AB95" i="3"/>
  <c r="L88" i="4" s="1"/>
  <c r="M87" i="4"/>
  <c r="N87" i="4" s="1"/>
  <c r="P87" i="4" s="1"/>
  <c r="T96" i="3"/>
  <c r="AD96" i="3" s="1"/>
  <c r="Y93" i="3" l="1"/>
  <c r="H86" i="4" s="1"/>
  <c r="W93" i="3"/>
  <c r="E86" i="4" s="1"/>
  <c r="X93" i="3"/>
  <c r="AF92" i="3"/>
  <c r="F85" i="4"/>
  <c r="G85" i="4" s="1"/>
  <c r="I85" i="4" s="1"/>
  <c r="R85" i="4" s="1"/>
  <c r="O89" i="4"/>
  <c r="AC96" i="3"/>
  <c r="AG96" i="3" s="1"/>
  <c r="AB96" i="3"/>
  <c r="L89" i="4" s="1"/>
  <c r="M88" i="4"/>
  <c r="N88" i="4" s="1"/>
  <c r="P88" i="4" s="1"/>
  <c r="T97" i="3"/>
  <c r="AD97" i="3" s="1"/>
  <c r="Y94" i="3" l="1"/>
  <c r="H87" i="4" s="1"/>
  <c r="W94" i="3"/>
  <c r="E87" i="4" s="1"/>
  <c r="X94" i="3"/>
  <c r="AF93" i="3"/>
  <c r="F86" i="4"/>
  <c r="G86" i="4" s="1"/>
  <c r="I86" i="4" s="1"/>
  <c r="R86" i="4" s="1"/>
  <c r="AB97" i="3"/>
  <c r="L90" i="4" s="1"/>
  <c r="AC97" i="3"/>
  <c r="AG97" i="3" s="1"/>
  <c r="O90" i="4"/>
  <c r="T98" i="3"/>
  <c r="AD98" i="3" s="1"/>
  <c r="M89" i="4"/>
  <c r="N89" i="4" s="1"/>
  <c r="P89" i="4" s="1"/>
  <c r="AF94" i="3" l="1"/>
  <c r="F87" i="4"/>
  <c r="G87" i="4" s="1"/>
  <c r="I87" i="4" s="1"/>
  <c r="R87" i="4" s="1"/>
  <c r="S86" i="4" s="1"/>
  <c r="Y95" i="3"/>
  <c r="H88" i="4" s="1"/>
  <c r="X95" i="3"/>
  <c r="W95" i="3"/>
  <c r="E88" i="4" s="1"/>
  <c r="AB98" i="3"/>
  <c r="L91" i="4" s="1"/>
  <c r="O91" i="4"/>
  <c r="AC98" i="3"/>
  <c r="AG98" i="3" s="1"/>
  <c r="T99" i="3"/>
  <c r="AD99" i="3" s="1"/>
  <c r="M90" i="4"/>
  <c r="N90" i="4" s="1"/>
  <c r="P90" i="4" s="1"/>
  <c r="AF95" i="3" l="1"/>
  <c r="F88" i="4"/>
  <c r="G88" i="4" s="1"/>
  <c r="I88" i="4" s="1"/>
  <c r="R88" i="4" s="1"/>
  <c r="T86" i="4"/>
  <c r="D25" i="1" s="1"/>
  <c r="B25" i="1"/>
  <c r="Y96" i="3"/>
  <c r="H89" i="4" s="1"/>
  <c r="W96" i="3"/>
  <c r="E89" i="4" s="1"/>
  <c r="X96" i="3"/>
  <c r="AC99" i="3"/>
  <c r="AG99" i="3" s="1"/>
  <c r="AB99" i="3"/>
  <c r="L92" i="4" s="1"/>
  <c r="O92" i="4"/>
  <c r="T100" i="3"/>
  <c r="AD100" i="3" s="1"/>
  <c r="M91" i="4"/>
  <c r="N91" i="4" s="1"/>
  <c r="P91" i="4" s="1"/>
  <c r="Y97" i="3" l="1"/>
  <c r="H90" i="4" s="1"/>
  <c r="W97" i="3"/>
  <c r="E90" i="4" s="1"/>
  <c r="X97" i="3"/>
  <c r="AF96" i="3"/>
  <c r="F89" i="4"/>
  <c r="G89" i="4" s="1"/>
  <c r="I89" i="4" s="1"/>
  <c r="R89" i="4" s="1"/>
  <c r="O93" i="4"/>
  <c r="AC100" i="3"/>
  <c r="AG100" i="3" s="1"/>
  <c r="AB100" i="3"/>
  <c r="L93" i="4" s="1"/>
  <c r="T101" i="3"/>
  <c r="AD101" i="3" s="1"/>
  <c r="M92" i="4"/>
  <c r="N92" i="4" s="1"/>
  <c r="P92" i="4" s="1"/>
  <c r="Y98" i="3" l="1"/>
  <c r="H91" i="4" s="1"/>
  <c r="W98" i="3"/>
  <c r="E91" i="4" s="1"/>
  <c r="X98" i="3"/>
  <c r="AF97" i="3"/>
  <c r="F90" i="4"/>
  <c r="G90" i="4" s="1"/>
  <c r="I90" i="4" s="1"/>
  <c r="R90" i="4" s="1"/>
  <c r="AB101" i="3"/>
  <c r="L94" i="4" s="1"/>
  <c r="O94" i="4"/>
  <c r="AC101" i="3"/>
  <c r="AG101" i="3" s="1"/>
  <c r="T102" i="3"/>
  <c r="AD102" i="3" s="1"/>
  <c r="M93" i="4"/>
  <c r="N93" i="4" s="1"/>
  <c r="P93" i="4" s="1"/>
  <c r="Y99" i="3" l="1"/>
  <c r="H92" i="4" s="1"/>
  <c r="X99" i="3"/>
  <c r="W99" i="3"/>
  <c r="E92" i="4" s="1"/>
  <c r="AF98" i="3"/>
  <c r="F91" i="4"/>
  <c r="G91" i="4" s="1"/>
  <c r="I91" i="4" s="1"/>
  <c r="R91" i="4" s="1"/>
  <c r="O95" i="4"/>
  <c r="AB102" i="3"/>
  <c r="L95" i="4" s="1"/>
  <c r="AC102" i="3"/>
  <c r="AG102" i="3" s="1"/>
  <c r="M94" i="4"/>
  <c r="N94" i="4" s="1"/>
  <c r="P94" i="4" s="1"/>
  <c r="T103" i="3"/>
  <c r="AD103" i="3" s="1"/>
  <c r="Y100" i="3" l="1"/>
  <c r="H93" i="4" s="1"/>
  <c r="W100" i="3"/>
  <c r="E93" i="4" s="1"/>
  <c r="X100" i="3"/>
  <c r="AF99" i="3"/>
  <c r="F92" i="4"/>
  <c r="G92" i="4" s="1"/>
  <c r="I92" i="4" s="1"/>
  <c r="R92" i="4" s="1"/>
  <c r="AC103" i="3"/>
  <c r="AG103" i="3" s="1"/>
  <c r="AB103" i="3"/>
  <c r="L96" i="4" s="1"/>
  <c r="O96" i="4"/>
  <c r="M95" i="4"/>
  <c r="N95" i="4" s="1"/>
  <c r="P95" i="4" s="1"/>
  <c r="T104" i="3"/>
  <c r="AD104" i="3" s="1"/>
  <c r="AF100" i="3" l="1"/>
  <c r="F93" i="4"/>
  <c r="G93" i="4" s="1"/>
  <c r="I93" i="4" s="1"/>
  <c r="R93" i="4" s="1"/>
  <c r="Y101" i="3"/>
  <c r="H94" i="4" s="1"/>
  <c r="X101" i="3"/>
  <c r="W101" i="3"/>
  <c r="E94" i="4" s="1"/>
  <c r="O97" i="4"/>
  <c r="AC104" i="3"/>
  <c r="AG104" i="3" s="1"/>
  <c r="AB104" i="3"/>
  <c r="L97" i="4" s="1"/>
  <c r="M96" i="4"/>
  <c r="N96" i="4" s="1"/>
  <c r="P96" i="4" s="1"/>
  <c r="T105" i="3"/>
  <c r="AD105" i="3" s="1"/>
  <c r="AF101" i="3" l="1"/>
  <c r="F94" i="4"/>
  <c r="G94" i="4" s="1"/>
  <c r="I94" i="4" s="1"/>
  <c r="R94" i="4" s="1"/>
  <c r="Y102" i="3"/>
  <c r="H95" i="4" s="1"/>
  <c r="X102" i="3"/>
  <c r="W102" i="3"/>
  <c r="E95" i="4" s="1"/>
  <c r="O98" i="4"/>
  <c r="AB105" i="3"/>
  <c r="L98" i="4" s="1"/>
  <c r="AC105" i="3"/>
  <c r="AG105" i="3" s="1"/>
  <c r="M97" i="4"/>
  <c r="N97" i="4" s="1"/>
  <c r="P97" i="4" s="1"/>
  <c r="T106" i="3"/>
  <c r="AD106" i="3" s="1"/>
  <c r="Y103" i="3" l="1"/>
  <c r="H96" i="4" s="1"/>
  <c r="X103" i="3"/>
  <c r="W103" i="3"/>
  <c r="E96" i="4" s="1"/>
  <c r="AF102" i="3"/>
  <c r="F95" i="4"/>
  <c r="G95" i="4" s="1"/>
  <c r="I95" i="4" s="1"/>
  <c r="R95" i="4" s="1"/>
  <c r="AC106" i="3"/>
  <c r="AG106" i="3" s="1"/>
  <c r="AB106" i="3"/>
  <c r="L99" i="4" s="1"/>
  <c r="O99" i="4"/>
  <c r="M98" i="4"/>
  <c r="N98" i="4" s="1"/>
  <c r="P98" i="4" s="1"/>
  <c r="T107" i="3"/>
  <c r="AD107" i="3" s="1"/>
  <c r="Y104" i="3" l="1"/>
  <c r="H97" i="4" s="1"/>
  <c r="W104" i="3"/>
  <c r="E97" i="4" s="1"/>
  <c r="X104" i="3"/>
  <c r="AF103" i="3"/>
  <c r="F96" i="4"/>
  <c r="G96" i="4" s="1"/>
  <c r="I96" i="4" s="1"/>
  <c r="R96" i="4" s="1"/>
  <c r="AC107" i="3"/>
  <c r="AG107" i="3" s="1"/>
  <c r="AB107" i="3"/>
  <c r="L100" i="4" s="1"/>
  <c r="O100" i="4"/>
  <c r="M99" i="4"/>
  <c r="N99" i="4" s="1"/>
  <c r="P99" i="4" s="1"/>
  <c r="T108" i="3"/>
  <c r="AD108" i="3" s="1"/>
  <c r="Y105" i="3" l="1"/>
  <c r="H98" i="4" s="1"/>
  <c r="X105" i="3"/>
  <c r="W105" i="3"/>
  <c r="E98" i="4" s="1"/>
  <c r="AF104" i="3"/>
  <c r="F97" i="4"/>
  <c r="G97" i="4" s="1"/>
  <c r="I97" i="4" s="1"/>
  <c r="R97" i="4" s="1"/>
  <c r="AC108" i="3"/>
  <c r="AG108" i="3" s="1"/>
  <c r="AB108" i="3"/>
  <c r="L101" i="4" s="1"/>
  <c r="O101" i="4"/>
  <c r="M100" i="4"/>
  <c r="N100" i="4" s="1"/>
  <c r="P100" i="4" s="1"/>
  <c r="T109" i="3"/>
  <c r="AD109" i="3" s="1"/>
  <c r="Y106" i="3" l="1"/>
  <c r="H99" i="4" s="1"/>
  <c r="X106" i="3"/>
  <c r="W106" i="3"/>
  <c r="E99" i="4" s="1"/>
  <c r="AF105" i="3"/>
  <c r="F98" i="4"/>
  <c r="G98" i="4" s="1"/>
  <c r="I98" i="4" s="1"/>
  <c r="R98" i="4" s="1"/>
  <c r="S98" i="4" s="1"/>
  <c r="AB109" i="3"/>
  <c r="L102" i="4" s="1"/>
  <c r="O102" i="4"/>
  <c r="AC109" i="3"/>
  <c r="AG109" i="3" s="1"/>
  <c r="M101" i="4"/>
  <c r="N101" i="4" s="1"/>
  <c r="P101" i="4" s="1"/>
  <c r="T110" i="3"/>
  <c r="AD110" i="3" s="1"/>
  <c r="AF106" i="3" l="1"/>
  <c r="F99" i="4"/>
  <c r="G99" i="4" s="1"/>
  <c r="I99" i="4" s="1"/>
  <c r="R99" i="4" s="1"/>
  <c r="Y107" i="3"/>
  <c r="H100" i="4" s="1"/>
  <c r="W107" i="3"/>
  <c r="E100" i="4" s="1"/>
  <c r="X107" i="3"/>
  <c r="B26" i="1"/>
  <c r="T98" i="4"/>
  <c r="D26" i="1" s="1"/>
  <c r="AB110" i="3"/>
  <c r="L103" i="4" s="1"/>
  <c r="AC110" i="3"/>
  <c r="AG110" i="3" s="1"/>
  <c r="O103" i="4"/>
  <c r="T111" i="3"/>
  <c r="AD111" i="3" s="1"/>
  <c r="M102" i="4"/>
  <c r="N102" i="4" s="1"/>
  <c r="P102" i="4" s="1"/>
  <c r="AF107" i="3" l="1"/>
  <c r="F100" i="4"/>
  <c r="G100" i="4" s="1"/>
  <c r="I100" i="4" s="1"/>
  <c r="R100" i="4" s="1"/>
  <c r="Y108" i="3"/>
  <c r="H101" i="4" s="1"/>
  <c r="W108" i="3"/>
  <c r="E101" i="4" s="1"/>
  <c r="X108" i="3"/>
  <c r="O104" i="4"/>
  <c r="AC111" i="3"/>
  <c r="AG111" i="3" s="1"/>
  <c r="AB111" i="3"/>
  <c r="L104" i="4" s="1"/>
  <c r="T112" i="3"/>
  <c r="AD112" i="3" s="1"/>
  <c r="M103" i="4"/>
  <c r="N103" i="4" s="1"/>
  <c r="P103" i="4" s="1"/>
  <c r="Y109" i="3" l="1"/>
  <c r="H102" i="4" s="1"/>
  <c r="W109" i="3"/>
  <c r="E102" i="4" s="1"/>
  <c r="X109" i="3"/>
  <c r="AF108" i="3"/>
  <c r="F101" i="4"/>
  <c r="G101" i="4" s="1"/>
  <c r="I101" i="4" s="1"/>
  <c r="R101" i="4" s="1"/>
  <c r="O105" i="4"/>
  <c r="AC112" i="3"/>
  <c r="AG112" i="3" s="1"/>
  <c r="AB112" i="3"/>
  <c r="L105" i="4" s="1"/>
  <c r="T113" i="3"/>
  <c r="AD113" i="3" s="1"/>
  <c r="M104" i="4"/>
  <c r="N104" i="4" s="1"/>
  <c r="P104" i="4" s="1"/>
  <c r="AF109" i="3" l="1"/>
  <c r="F102" i="4"/>
  <c r="G102" i="4" s="1"/>
  <c r="I102" i="4" s="1"/>
  <c r="R102" i="4" s="1"/>
  <c r="Y110" i="3"/>
  <c r="H103" i="4" s="1"/>
  <c r="X110" i="3"/>
  <c r="W110" i="3"/>
  <c r="E103" i="4" s="1"/>
  <c r="O106" i="4"/>
  <c r="AC113" i="3"/>
  <c r="AG113" i="3" s="1"/>
  <c r="AB113" i="3"/>
  <c r="L106" i="4" s="1"/>
  <c r="M105" i="4"/>
  <c r="N105" i="4" s="1"/>
  <c r="P105" i="4" s="1"/>
  <c r="T114" i="3"/>
  <c r="AD114" i="3" s="1"/>
  <c r="Y111" i="3" l="1"/>
  <c r="H104" i="4" s="1"/>
  <c r="W111" i="3"/>
  <c r="E104" i="4" s="1"/>
  <c r="X111" i="3"/>
  <c r="AF110" i="3"/>
  <c r="F103" i="4"/>
  <c r="G103" i="4" s="1"/>
  <c r="I103" i="4" s="1"/>
  <c r="R103" i="4" s="1"/>
  <c r="AC114" i="3"/>
  <c r="AG114" i="3" s="1"/>
  <c r="AB114" i="3"/>
  <c r="L107" i="4" s="1"/>
  <c r="O107" i="4"/>
  <c r="T115" i="3"/>
  <c r="AD115" i="3" s="1"/>
  <c r="M106" i="4"/>
  <c r="N106" i="4" s="1"/>
  <c r="P106" i="4" s="1"/>
  <c r="Y112" i="3" l="1"/>
  <c r="H105" i="4" s="1"/>
  <c r="X112" i="3"/>
  <c r="W112" i="3"/>
  <c r="E105" i="4" s="1"/>
  <c r="AF111" i="3"/>
  <c r="F104" i="4"/>
  <c r="G104" i="4" s="1"/>
  <c r="I104" i="4" s="1"/>
  <c r="R104" i="4" s="1"/>
  <c r="AB115" i="3"/>
  <c r="L108" i="4" s="1"/>
  <c r="O108" i="4"/>
  <c r="AC115" i="3"/>
  <c r="AG115" i="3" s="1"/>
  <c r="T116" i="3"/>
  <c r="AD116" i="3" s="1"/>
  <c r="M107" i="4"/>
  <c r="N107" i="4" s="1"/>
  <c r="P107" i="4" s="1"/>
  <c r="Y113" i="3" l="1"/>
  <c r="H106" i="4" s="1"/>
  <c r="W113" i="3"/>
  <c r="E106" i="4" s="1"/>
  <c r="X113" i="3"/>
  <c r="AF112" i="3"/>
  <c r="F105" i="4"/>
  <c r="G105" i="4" s="1"/>
  <c r="I105" i="4" s="1"/>
  <c r="R105" i="4" s="1"/>
  <c r="O109" i="4"/>
  <c r="AC116" i="3"/>
  <c r="AG116" i="3" s="1"/>
  <c r="AB116" i="3"/>
  <c r="L109" i="4" s="1"/>
  <c r="M108" i="4"/>
  <c r="N108" i="4" s="1"/>
  <c r="P108" i="4" s="1"/>
  <c r="T117" i="3"/>
  <c r="AD117" i="3" s="1"/>
  <c r="AF113" i="3" l="1"/>
  <c r="F106" i="4"/>
  <c r="G106" i="4" s="1"/>
  <c r="I106" i="4" s="1"/>
  <c r="R106" i="4" s="1"/>
  <c r="Y114" i="3"/>
  <c r="H107" i="4" s="1"/>
  <c r="W114" i="3"/>
  <c r="E107" i="4" s="1"/>
  <c r="X114" i="3"/>
  <c r="AB117" i="3"/>
  <c r="L110" i="4" s="1"/>
  <c r="O110" i="4"/>
  <c r="AC117" i="3"/>
  <c r="AG117" i="3" s="1"/>
  <c r="T118" i="3"/>
  <c r="AD118" i="3" s="1"/>
  <c r="M109" i="4"/>
  <c r="N109" i="4" s="1"/>
  <c r="P109" i="4" s="1"/>
  <c r="AF114" i="3" l="1"/>
  <c r="F107" i="4"/>
  <c r="G107" i="4" s="1"/>
  <c r="I107" i="4" s="1"/>
  <c r="R107" i="4" s="1"/>
  <c r="Y115" i="3"/>
  <c r="H108" i="4" s="1"/>
  <c r="W115" i="3"/>
  <c r="E108" i="4" s="1"/>
  <c r="X115" i="3"/>
  <c r="O111" i="4"/>
  <c r="AB118" i="3"/>
  <c r="L111" i="4" s="1"/>
  <c r="AC118" i="3"/>
  <c r="AG118" i="3" s="1"/>
  <c r="T119" i="3"/>
  <c r="AD119" i="3" s="1"/>
  <c r="M110" i="4"/>
  <c r="N110" i="4" s="1"/>
  <c r="P110" i="4" s="1"/>
  <c r="Y116" i="3" l="1"/>
  <c r="H109" i="4" s="1"/>
  <c r="W116" i="3"/>
  <c r="E109" i="4" s="1"/>
  <c r="X116" i="3"/>
  <c r="AF115" i="3"/>
  <c r="F108" i="4"/>
  <c r="G108" i="4" s="1"/>
  <c r="I108" i="4" s="1"/>
  <c r="R108" i="4" s="1"/>
  <c r="O112" i="4"/>
  <c r="AC119" i="3"/>
  <c r="AG119" i="3" s="1"/>
  <c r="AB119" i="3"/>
  <c r="L112" i="4" s="1"/>
  <c r="M111" i="4"/>
  <c r="N111" i="4" s="1"/>
  <c r="P111" i="4" s="1"/>
  <c r="T120" i="3"/>
  <c r="AD120" i="3" s="1"/>
  <c r="Y117" i="3" l="1"/>
  <c r="H110" i="4" s="1"/>
  <c r="X117" i="3"/>
  <c r="W117" i="3"/>
  <c r="E110" i="4" s="1"/>
  <c r="AF116" i="3"/>
  <c r="F109" i="4"/>
  <c r="G109" i="4" s="1"/>
  <c r="I109" i="4" s="1"/>
  <c r="R109" i="4" s="1"/>
  <c r="AB120" i="3"/>
  <c r="L113" i="4" s="1"/>
  <c r="O113" i="4"/>
  <c r="AC120" i="3"/>
  <c r="AG120" i="3" s="1"/>
  <c r="T121" i="3"/>
  <c r="AD121" i="3" s="1"/>
  <c r="M112" i="4"/>
  <c r="N112" i="4" s="1"/>
  <c r="P112" i="4" s="1"/>
  <c r="AF117" i="3" l="1"/>
  <c r="F110" i="4"/>
  <c r="G110" i="4" s="1"/>
  <c r="I110" i="4" s="1"/>
  <c r="R110" i="4" s="1"/>
  <c r="S110" i="4" s="1"/>
  <c r="Y118" i="3"/>
  <c r="H111" i="4" s="1"/>
  <c r="X118" i="3"/>
  <c r="W118" i="3"/>
  <c r="E111" i="4" s="1"/>
  <c r="O114" i="4"/>
  <c r="AC121" i="3"/>
  <c r="AG121" i="3" s="1"/>
  <c r="AB121" i="3"/>
  <c r="L114" i="4" s="1"/>
  <c r="T122" i="3"/>
  <c r="AD122" i="3" s="1"/>
  <c r="M113" i="4"/>
  <c r="N113" i="4" s="1"/>
  <c r="P113" i="4" s="1"/>
  <c r="AF118" i="3" l="1"/>
  <c r="F111" i="4"/>
  <c r="G111" i="4" s="1"/>
  <c r="I111" i="4" s="1"/>
  <c r="R111" i="4" s="1"/>
  <c r="B27" i="1"/>
  <c r="T110" i="4"/>
  <c r="D27" i="1" s="1"/>
  <c r="Y119" i="3"/>
  <c r="H112" i="4" s="1"/>
  <c r="W119" i="3"/>
  <c r="E112" i="4" s="1"/>
  <c r="X119" i="3"/>
  <c r="AC122" i="3"/>
  <c r="AG122" i="3" s="1"/>
  <c r="AB122" i="3"/>
  <c r="L115" i="4" s="1"/>
  <c r="O115" i="4"/>
  <c r="M114" i="4"/>
  <c r="N114" i="4" s="1"/>
  <c r="P114" i="4" s="1"/>
  <c r="T123" i="3"/>
  <c r="AD123" i="3" s="1"/>
  <c r="AF119" i="3" l="1"/>
  <c r="F112" i="4"/>
  <c r="G112" i="4" s="1"/>
  <c r="I112" i="4" s="1"/>
  <c r="R112" i="4" s="1"/>
  <c r="Y120" i="3"/>
  <c r="H113" i="4" s="1"/>
  <c r="W120" i="3"/>
  <c r="E113" i="4" s="1"/>
  <c r="X120" i="3"/>
  <c r="O116" i="4"/>
  <c r="AC123" i="3"/>
  <c r="AG123" i="3" s="1"/>
  <c r="AB123" i="3"/>
  <c r="L116" i="4" s="1"/>
  <c r="T124" i="3"/>
  <c r="AD124" i="3" s="1"/>
  <c r="M115" i="4"/>
  <c r="N115" i="4" s="1"/>
  <c r="P115" i="4" s="1"/>
  <c r="AF120" i="3" l="1"/>
  <c r="F113" i="4"/>
  <c r="G113" i="4" s="1"/>
  <c r="I113" i="4" s="1"/>
  <c r="R113" i="4" s="1"/>
  <c r="Y121" i="3"/>
  <c r="H114" i="4" s="1"/>
  <c r="X121" i="3"/>
  <c r="W121" i="3"/>
  <c r="E114" i="4" s="1"/>
  <c r="O117" i="4"/>
  <c r="AC124" i="3"/>
  <c r="AG124" i="3" s="1"/>
  <c r="AB124" i="3"/>
  <c r="L117" i="4" s="1"/>
  <c r="T125" i="3"/>
  <c r="AD125" i="3" s="1"/>
  <c r="M116" i="4"/>
  <c r="N116" i="4" s="1"/>
  <c r="P116" i="4" s="1"/>
  <c r="Y122" i="3" l="1"/>
  <c r="H115" i="4" s="1"/>
  <c r="W122" i="3"/>
  <c r="E115" i="4" s="1"/>
  <c r="X122" i="3"/>
  <c r="AF121" i="3"/>
  <c r="F114" i="4"/>
  <c r="G114" i="4" s="1"/>
  <c r="I114" i="4" s="1"/>
  <c r="R114" i="4" s="1"/>
  <c r="AB125" i="3"/>
  <c r="L118" i="4" s="1"/>
  <c r="AC125" i="3"/>
  <c r="AG125" i="3" s="1"/>
  <c r="M117" i="4"/>
  <c r="N117" i="4" s="1"/>
  <c r="P117" i="4" s="1"/>
  <c r="O118" i="4"/>
  <c r="T126" i="3"/>
  <c r="AD126" i="3" s="1"/>
  <c r="AF122" i="3" l="1"/>
  <c r="F115" i="4"/>
  <c r="G115" i="4" s="1"/>
  <c r="I115" i="4" s="1"/>
  <c r="R115" i="4" s="1"/>
  <c r="Y123" i="3"/>
  <c r="H116" i="4" s="1"/>
  <c r="X123" i="3"/>
  <c r="W123" i="3"/>
  <c r="E116" i="4" s="1"/>
  <c r="O119" i="4"/>
  <c r="AB126" i="3"/>
  <c r="L119" i="4" s="1"/>
  <c r="AC126" i="3"/>
  <c r="AG126" i="3" s="1"/>
  <c r="T127" i="3"/>
  <c r="AD127" i="3" s="1"/>
  <c r="M118" i="4"/>
  <c r="N118" i="4" s="1"/>
  <c r="P118" i="4" s="1"/>
  <c r="Y124" i="3" l="1"/>
  <c r="H117" i="4" s="1"/>
  <c r="X124" i="3"/>
  <c r="W124" i="3"/>
  <c r="E117" i="4" s="1"/>
  <c r="AF123" i="3"/>
  <c r="F116" i="4"/>
  <c r="G116" i="4" s="1"/>
  <c r="I116" i="4" s="1"/>
  <c r="R116" i="4" s="1"/>
  <c r="AB127" i="3"/>
  <c r="L120" i="4" s="1"/>
  <c r="O120" i="4"/>
  <c r="AC127" i="3"/>
  <c r="AG127" i="3" s="1"/>
  <c r="T128" i="3"/>
  <c r="AD128" i="3" s="1"/>
  <c r="M119" i="4"/>
  <c r="N119" i="4" s="1"/>
  <c r="P119" i="4" s="1"/>
  <c r="Y125" i="3" l="1"/>
  <c r="H118" i="4" s="1"/>
  <c r="W125" i="3"/>
  <c r="E118" i="4" s="1"/>
  <c r="X125" i="3"/>
  <c r="AF124" i="3"/>
  <c r="F117" i="4"/>
  <c r="G117" i="4" s="1"/>
  <c r="I117" i="4" s="1"/>
  <c r="R117" i="4" s="1"/>
  <c r="O121" i="4"/>
  <c r="AC128" i="3"/>
  <c r="AG128" i="3" s="1"/>
  <c r="AB128" i="3"/>
  <c r="L121" i="4" s="1"/>
  <c r="M120" i="4"/>
  <c r="N120" i="4" s="1"/>
  <c r="P120" i="4" s="1"/>
  <c r="T129" i="3"/>
  <c r="AD129" i="3" s="1"/>
  <c r="AF125" i="3" l="1"/>
  <c r="F118" i="4"/>
  <c r="G118" i="4" s="1"/>
  <c r="I118" i="4" s="1"/>
  <c r="R118" i="4" s="1"/>
  <c r="Y126" i="3"/>
  <c r="H119" i="4" s="1"/>
  <c r="X126" i="3"/>
  <c r="W126" i="3"/>
  <c r="E119" i="4" s="1"/>
  <c r="O122" i="4"/>
  <c r="AC129" i="3"/>
  <c r="AG129" i="3" s="1"/>
  <c r="AB129" i="3"/>
  <c r="L122" i="4" s="1"/>
  <c r="M121" i="4"/>
  <c r="N121" i="4" s="1"/>
  <c r="P121" i="4" s="1"/>
  <c r="T130" i="3"/>
  <c r="AD130" i="3" s="1"/>
  <c r="Y127" i="3" l="1"/>
  <c r="H120" i="4" s="1"/>
  <c r="W127" i="3"/>
  <c r="E120" i="4" s="1"/>
  <c r="X127" i="3"/>
  <c r="AF126" i="3"/>
  <c r="F119" i="4"/>
  <c r="G119" i="4" s="1"/>
  <c r="I119" i="4" s="1"/>
  <c r="R119" i="4" s="1"/>
  <c r="AC130" i="3"/>
  <c r="AG130" i="3" s="1"/>
  <c r="AB130" i="3"/>
  <c r="L123" i="4" s="1"/>
  <c r="O123" i="4"/>
  <c r="T131" i="3"/>
  <c r="AD131" i="3" s="1"/>
  <c r="M122" i="4"/>
  <c r="N122" i="4" s="1"/>
  <c r="P122" i="4" s="1"/>
  <c r="AF127" i="3" l="1"/>
  <c r="F120" i="4"/>
  <c r="G120" i="4" s="1"/>
  <c r="I120" i="4" s="1"/>
  <c r="R120" i="4" s="1"/>
  <c r="Y128" i="3"/>
  <c r="H121" i="4" s="1"/>
  <c r="X128" i="3"/>
  <c r="W128" i="3"/>
  <c r="E121" i="4" s="1"/>
  <c r="AC131" i="3"/>
  <c r="AG131" i="3" s="1"/>
  <c r="AB131" i="3"/>
  <c r="L124" i="4" s="1"/>
  <c r="O124" i="4"/>
  <c r="T132" i="3"/>
  <c r="AD132" i="3" s="1"/>
  <c r="M123" i="4"/>
  <c r="N123" i="4" s="1"/>
  <c r="P123" i="4" s="1"/>
  <c r="AF128" i="3" l="1"/>
  <c r="F121" i="4"/>
  <c r="G121" i="4" s="1"/>
  <c r="I121" i="4" s="1"/>
  <c r="R121" i="4" s="1"/>
  <c r="Y129" i="3"/>
  <c r="H122" i="4" s="1"/>
  <c r="W129" i="3"/>
  <c r="E122" i="4" s="1"/>
  <c r="X129" i="3"/>
  <c r="O125" i="4"/>
  <c r="AC132" i="3"/>
  <c r="AG132" i="3" s="1"/>
  <c r="AB132" i="3"/>
  <c r="L125" i="4" s="1"/>
  <c r="M124" i="4"/>
  <c r="N124" i="4" s="1"/>
  <c r="P124" i="4" s="1"/>
  <c r="T133" i="3"/>
  <c r="AD133" i="3" s="1"/>
  <c r="AF129" i="3" l="1"/>
  <c r="F122" i="4"/>
  <c r="G122" i="4" s="1"/>
  <c r="I122" i="4" s="1"/>
  <c r="R122" i="4" s="1"/>
  <c r="S122" i="4" s="1"/>
  <c r="Y130" i="3"/>
  <c r="H123" i="4" s="1"/>
  <c r="X130" i="3"/>
  <c r="W130" i="3"/>
  <c r="E123" i="4" s="1"/>
  <c r="AB133" i="3"/>
  <c r="L126" i="4" s="1"/>
  <c r="O126" i="4"/>
  <c r="AC133" i="3"/>
  <c r="AG133" i="3" s="1"/>
  <c r="M125" i="4"/>
  <c r="N125" i="4" s="1"/>
  <c r="P125" i="4" s="1"/>
  <c r="T134" i="3"/>
  <c r="AD134" i="3" s="1"/>
  <c r="Y131" i="3" l="1"/>
  <c r="H124" i="4" s="1"/>
  <c r="X131" i="3"/>
  <c r="W131" i="3"/>
  <c r="E124" i="4" s="1"/>
  <c r="B28" i="1"/>
  <c r="T122" i="4"/>
  <c r="D28" i="1" s="1"/>
  <c r="AF130" i="3"/>
  <c r="F123" i="4"/>
  <c r="G123" i="4" s="1"/>
  <c r="I123" i="4" s="1"/>
  <c r="R123" i="4" s="1"/>
  <c r="O127" i="4"/>
  <c r="AB134" i="3"/>
  <c r="L127" i="4" s="1"/>
  <c r="AC134" i="3"/>
  <c r="AG134" i="3" s="1"/>
  <c r="T135" i="3"/>
  <c r="AD135" i="3" s="1"/>
  <c r="M126" i="4"/>
  <c r="N126" i="4" s="1"/>
  <c r="P126" i="4" s="1"/>
  <c r="Y132" i="3" l="1"/>
  <c r="H125" i="4" s="1"/>
  <c r="W132" i="3"/>
  <c r="E125" i="4" s="1"/>
  <c r="X132" i="3"/>
  <c r="AF131" i="3"/>
  <c r="F124" i="4"/>
  <c r="G124" i="4" s="1"/>
  <c r="I124" i="4" s="1"/>
  <c r="R124" i="4" s="1"/>
  <c r="O128" i="4"/>
  <c r="AC135" i="3"/>
  <c r="AG135" i="3" s="1"/>
  <c r="AB135" i="3"/>
  <c r="L128" i="4" s="1"/>
  <c r="T136" i="3"/>
  <c r="AD136" i="3" s="1"/>
  <c r="M127" i="4"/>
  <c r="N127" i="4" s="1"/>
  <c r="P127" i="4" s="1"/>
  <c r="AF132" i="3" l="1"/>
  <c r="F125" i="4"/>
  <c r="G125" i="4" s="1"/>
  <c r="I125" i="4" s="1"/>
  <c r="R125" i="4" s="1"/>
  <c r="Y133" i="3"/>
  <c r="H126" i="4" s="1"/>
  <c r="X133" i="3"/>
  <c r="W133" i="3"/>
  <c r="E126" i="4" s="1"/>
  <c r="O129" i="4"/>
  <c r="AC136" i="3"/>
  <c r="AG136" i="3" s="1"/>
  <c r="AB136" i="3"/>
  <c r="L129" i="4" s="1"/>
  <c r="M128" i="4"/>
  <c r="N128" i="4" s="1"/>
  <c r="P128" i="4" s="1"/>
  <c r="T137" i="3"/>
  <c r="AD137" i="3" s="1"/>
  <c r="Y134" i="3" l="1"/>
  <c r="H127" i="4" s="1"/>
  <c r="X134" i="3"/>
  <c r="W134" i="3"/>
  <c r="E127" i="4" s="1"/>
  <c r="AF133" i="3"/>
  <c r="F126" i="4"/>
  <c r="G126" i="4" s="1"/>
  <c r="I126" i="4" s="1"/>
  <c r="R126" i="4" s="1"/>
  <c r="O130" i="4"/>
  <c r="AC137" i="3"/>
  <c r="AG137" i="3" s="1"/>
  <c r="AB137" i="3"/>
  <c r="L130" i="4" s="1"/>
  <c r="M129" i="4"/>
  <c r="N129" i="4" s="1"/>
  <c r="P129" i="4" s="1"/>
  <c r="T138" i="3"/>
  <c r="AD138" i="3" s="1"/>
  <c r="AF134" i="3" l="1"/>
  <c r="F127" i="4"/>
  <c r="G127" i="4" s="1"/>
  <c r="I127" i="4" s="1"/>
  <c r="R127" i="4" s="1"/>
  <c r="Y135" i="3"/>
  <c r="H128" i="4" s="1"/>
  <c r="X135" i="3"/>
  <c r="W135" i="3"/>
  <c r="E128" i="4" s="1"/>
  <c r="AC138" i="3"/>
  <c r="AG138" i="3" s="1"/>
  <c r="AB138" i="3"/>
  <c r="L131" i="4" s="1"/>
  <c r="O131" i="4"/>
  <c r="T139" i="3"/>
  <c r="AD139" i="3" s="1"/>
  <c r="M130" i="4"/>
  <c r="N130" i="4" s="1"/>
  <c r="P130" i="4" s="1"/>
  <c r="Y136" i="3" l="1"/>
  <c r="H129" i="4" s="1"/>
  <c r="X136" i="3"/>
  <c r="W136" i="3"/>
  <c r="E129" i="4" s="1"/>
  <c r="AF135" i="3"/>
  <c r="F128" i="4"/>
  <c r="G128" i="4" s="1"/>
  <c r="I128" i="4" s="1"/>
  <c r="R128" i="4" s="1"/>
  <c r="AC139" i="3"/>
  <c r="AG139" i="3" s="1"/>
  <c r="AB139" i="3"/>
  <c r="L132" i="4" s="1"/>
  <c r="O132" i="4"/>
  <c r="T140" i="3"/>
  <c r="AD140" i="3" s="1"/>
  <c r="M131" i="4"/>
  <c r="N131" i="4" s="1"/>
  <c r="P131" i="4" s="1"/>
  <c r="Y137" i="3" l="1"/>
  <c r="H130" i="4" s="1"/>
  <c r="X137" i="3"/>
  <c r="W137" i="3"/>
  <c r="E130" i="4" s="1"/>
  <c r="AF136" i="3"/>
  <c r="F129" i="4"/>
  <c r="G129" i="4" s="1"/>
  <c r="I129" i="4" s="1"/>
  <c r="R129" i="4" s="1"/>
  <c r="O133" i="4"/>
  <c r="AC140" i="3"/>
  <c r="AG140" i="3" s="1"/>
  <c r="AB140" i="3"/>
  <c r="L133" i="4" s="1"/>
  <c r="T141" i="3"/>
  <c r="AD141" i="3" s="1"/>
  <c r="M132" i="4"/>
  <c r="N132" i="4" s="1"/>
  <c r="P132" i="4" s="1"/>
  <c r="Y138" i="3" l="1"/>
  <c r="H131" i="4" s="1"/>
  <c r="W138" i="3"/>
  <c r="E131" i="4" s="1"/>
  <c r="X138" i="3"/>
  <c r="AF137" i="3"/>
  <c r="F130" i="4"/>
  <c r="G130" i="4" s="1"/>
  <c r="I130" i="4" s="1"/>
  <c r="R130" i="4" s="1"/>
  <c r="AB141" i="3"/>
  <c r="L134" i="4" s="1"/>
  <c r="O134" i="4"/>
  <c r="AC141" i="3"/>
  <c r="AG141" i="3" s="1"/>
  <c r="T142" i="3"/>
  <c r="AD142" i="3" s="1"/>
  <c r="M133" i="4"/>
  <c r="N133" i="4" s="1"/>
  <c r="P133" i="4" s="1"/>
  <c r="AF138" i="3" l="1"/>
  <c r="F131" i="4"/>
  <c r="G131" i="4" s="1"/>
  <c r="I131" i="4" s="1"/>
  <c r="R131" i="4" s="1"/>
  <c r="Y139" i="3"/>
  <c r="H132" i="4" s="1"/>
  <c r="X139" i="3"/>
  <c r="W139" i="3"/>
  <c r="E132" i="4" s="1"/>
  <c r="O135" i="4"/>
  <c r="AB142" i="3"/>
  <c r="L135" i="4" s="1"/>
  <c r="AC142" i="3"/>
  <c r="AG142" i="3" s="1"/>
  <c r="M134" i="4"/>
  <c r="N134" i="4" s="1"/>
  <c r="P134" i="4" s="1"/>
  <c r="T143" i="3"/>
  <c r="AD143" i="3" s="1"/>
  <c r="Y140" i="3" l="1"/>
  <c r="H133" i="4" s="1"/>
  <c r="W140" i="3"/>
  <c r="E133" i="4" s="1"/>
  <c r="X140" i="3"/>
  <c r="AF139" i="3"/>
  <c r="F132" i="4"/>
  <c r="G132" i="4" s="1"/>
  <c r="I132" i="4" s="1"/>
  <c r="R132" i="4" s="1"/>
  <c r="O136" i="4"/>
  <c r="AC143" i="3"/>
  <c r="AG143" i="3" s="1"/>
  <c r="AB143" i="3"/>
  <c r="L136" i="4" s="1"/>
  <c r="M135" i="4"/>
  <c r="N135" i="4" s="1"/>
  <c r="P135" i="4" s="1"/>
  <c r="T144" i="3"/>
  <c r="AD144" i="3" s="1"/>
  <c r="Y141" i="3" l="1"/>
  <c r="H134" i="4" s="1"/>
  <c r="X141" i="3"/>
  <c r="W141" i="3"/>
  <c r="E134" i="4" s="1"/>
  <c r="AF140" i="3"/>
  <c r="F133" i="4"/>
  <c r="G133" i="4" s="1"/>
  <c r="I133" i="4" s="1"/>
  <c r="R133" i="4" s="1"/>
  <c r="O137" i="4"/>
  <c r="AC144" i="3"/>
  <c r="AG144" i="3" s="1"/>
  <c r="AB144" i="3"/>
  <c r="L137" i="4" s="1"/>
  <c r="M136" i="4"/>
  <c r="N136" i="4" s="1"/>
  <c r="P136" i="4" s="1"/>
  <c r="T145" i="3"/>
  <c r="AD145" i="3" s="1"/>
  <c r="Y142" i="3" l="1"/>
  <c r="H135" i="4" s="1"/>
  <c r="W142" i="3"/>
  <c r="E135" i="4" s="1"/>
  <c r="X142" i="3"/>
  <c r="AF141" i="3"/>
  <c r="F134" i="4"/>
  <c r="G134" i="4" s="1"/>
  <c r="I134" i="4" s="1"/>
  <c r="R134" i="4" s="1"/>
  <c r="S134" i="4" s="1"/>
  <c r="O138" i="4"/>
  <c r="AC145" i="3"/>
  <c r="AG145" i="3" s="1"/>
  <c r="AB145" i="3"/>
  <c r="L138" i="4" s="1"/>
  <c r="T146" i="3"/>
  <c r="AD146" i="3" s="1"/>
  <c r="M137" i="4"/>
  <c r="N137" i="4" s="1"/>
  <c r="P137" i="4" s="1"/>
  <c r="AF142" i="3" l="1"/>
  <c r="F135" i="4"/>
  <c r="G135" i="4" s="1"/>
  <c r="I135" i="4" s="1"/>
  <c r="R135" i="4" s="1"/>
  <c r="Y143" i="3"/>
  <c r="H136" i="4" s="1"/>
  <c r="X143" i="3"/>
  <c r="W143" i="3"/>
  <c r="E136" i="4" s="1"/>
  <c r="B29" i="1"/>
  <c r="T134" i="4"/>
  <c r="D29" i="1" s="1"/>
  <c r="AC146" i="3"/>
  <c r="AG146" i="3" s="1"/>
  <c r="AB146" i="3"/>
  <c r="L139" i="4" s="1"/>
  <c r="O139" i="4"/>
  <c r="M138" i="4"/>
  <c r="N138" i="4" s="1"/>
  <c r="P138" i="4" s="1"/>
  <c r="T147" i="3"/>
  <c r="AD147" i="3" s="1"/>
  <c r="AF143" i="3" l="1"/>
  <c r="F136" i="4"/>
  <c r="G136" i="4" s="1"/>
  <c r="I136" i="4" s="1"/>
  <c r="R136" i="4" s="1"/>
  <c r="Y144" i="3"/>
  <c r="H137" i="4" s="1"/>
  <c r="W144" i="3"/>
  <c r="E137" i="4" s="1"/>
  <c r="X144" i="3"/>
  <c r="AC147" i="3"/>
  <c r="AG147" i="3" s="1"/>
  <c r="AB147" i="3"/>
  <c r="L140" i="4" s="1"/>
  <c r="O140" i="4"/>
  <c r="T148" i="3"/>
  <c r="AD148" i="3" s="1"/>
  <c r="M139" i="4"/>
  <c r="N139" i="4" s="1"/>
  <c r="P139" i="4" s="1"/>
  <c r="AF144" i="3" l="1"/>
  <c r="F137" i="4"/>
  <c r="G137" i="4" s="1"/>
  <c r="I137" i="4" s="1"/>
  <c r="R137" i="4" s="1"/>
  <c r="Y145" i="3"/>
  <c r="H138" i="4" s="1"/>
  <c r="W145" i="3"/>
  <c r="E138" i="4" s="1"/>
  <c r="X145" i="3"/>
  <c r="O141" i="4"/>
  <c r="AC148" i="3"/>
  <c r="AG148" i="3" s="1"/>
  <c r="AB148" i="3"/>
  <c r="L141" i="4" s="1"/>
  <c r="T149" i="3"/>
  <c r="AD149" i="3" s="1"/>
  <c r="M140" i="4"/>
  <c r="N140" i="4" s="1"/>
  <c r="P140" i="4" s="1"/>
  <c r="AF145" i="3" l="1"/>
  <c r="F138" i="4"/>
  <c r="G138" i="4" s="1"/>
  <c r="I138" i="4" s="1"/>
  <c r="R138" i="4" s="1"/>
  <c r="Y146" i="3"/>
  <c r="H139" i="4" s="1"/>
  <c r="W146" i="3"/>
  <c r="E139" i="4" s="1"/>
  <c r="X146" i="3"/>
  <c r="AB149" i="3"/>
  <c r="L142" i="4" s="1"/>
  <c r="AC149" i="3"/>
  <c r="AG149" i="3" s="1"/>
  <c r="M141" i="4"/>
  <c r="N141" i="4" s="1"/>
  <c r="P141" i="4" s="1"/>
  <c r="T150" i="3"/>
  <c r="AD150" i="3" s="1"/>
  <c r="O142" i="4"/>
  <c r="AF146" i="3" l="1"/>
  <c r="F139" i="4"/>
  <c r="G139" i="4" s="1"/>
  <c r="I139" i="4" s="1"/>
  <c r="R139" i="4" s="1"/>
  <c r="Y147" i="3"/>
  <c r="H140" i="4" s="1"/>
  <c r="W147" i="3"/>
  <c r="E140" i="4" s="1"/>
  <c r="X147" i="3"/>
  <c r="O143" i="4"/>
  <c r="AB150" i="3"/>
  <c r="L143" i="4" s="1"/>
  <c r="AC150" i="3"/>
  <c r="AG150" i="3" s="1"/>
  <c r="T151" i="3"/>
  <c r="AD151" i="3" s="1"/>
  <c r="M142" i="4"/>
  <c r="N142" i="4" s="1"/>
  <c r="P142" i="4" s="1"/>
  <c r="AF147" i="3" l="1"/>
  <c r="F140" i="4"/>
  <c r="G140" i="4" s="1"/>
  <c r="I140" i="4" s="1"/>
  <c r="R140" i="4" s="1"/>
  <c r="Y148" i="3"/>
  <c r="H141" i="4" s="1"/>
  <c r="X148" i="3"/>
  <c r="W148" i="3"/>
  <c r="E141" i="4" s="1"/>
  <c r="O144" i="4"/>
  <c r="AC151" i="3"/>
  <c r="AG151" i="3" s="1"/>
  <c r="AB151" i="3"/>
  <c r="L144" i="4" s="1"/>
  <c r="T152" i="3"/>
  <c r="AD152" i="3" s="1"/>
  <c r="M143" i="4"/>
  <c r="N143" i="4" s="1"/>
  <c r="P143" i="4" s="1"/>
  <c r="AF148" i="3" l="1"/>
  <c r="F141" i="4"/>
  <c r="G141" i="4" s="1"/>
  <c r="I141" i="4" s="1"/>
  <c r="R141" i="4" s="1"/>
  <c r="Y149" i="3"/>
  <c r="H142" i="4" s="1"/>
  <c r="X149" i="3"/>
  <c r="W149" i="3"/>
  <c r="E142" i="4" s="1"/>
  <c r="O145" i="4"/>
  <c r="AC152" i="3"/>
  <c r="AG152" i="3" s="1"/>
  <c r="AB152" i="3"/>
  <c r="L145" i="4" s="1"/>
  <c r="M144" i="4"/>
  <c r="N144" i="4" s="1"/>
  <c r="P144" i="4" s="1"/>
  <c r="T153" i="3"/>
  <c r="AD153" i="3" s="1"/>
  <c r="Y150" i="3" l="1"/>
  <c r="H143" i="4" s="1"/>
  <c r="W150" i="3"/>
  <c r="E143" i="4" s="1"/>
  <c r="X150" i="3"/>
  <c r="AF149" i="3"/>
  <c r="F142" i="4"/>
  <c r="G142" i="4" s="1"/>
  <c r="I142" i="4" s="1"/>
  <c r="R142" i="4" s="1"/>
  <c r="O146" i="4"/>
  <c r="AC153" i="3"/>
  <c r="AG153" i="3" s="1"/>
  <c r="AB153" i="3"/>
  <c r="L146" i="4" s="1"/>
  <c r="M145" i="4"/>
  <c r="N145" i="4" s="1"/>
  <c r="P145" i="4" s="1"/>
  <c r="T154" i="3"/>
  <c r="AD154" i="3" s="1"/>
  <c r="Y151" i="3" l="1"/>
  <c r="H144" i="4" s="1"/>
  <c r="X151" i="3"/>
  <c r="W151" i="3"/>
  <c r="E144" i="4" s="1"/>
  <c r="AF150" i="3"/>
  <c r="F143" i="4"/>
  <c r="G143" i="4" s="1"/>
  <c r="I143" i="4" s="1"/>
  <c r="R143" i="4" s="1"/>
  <c r="AC154" i="3"/>
  <c r="AG154" i="3" s="1"/>
  <c r="AB154" i="3"/>
  <c r="L147" i="4" s="1"/>
  <c r="O147" i="4"/>
  <c r="M146" i="4"/>
  <c r="N146" i="4" s="1"/>
  <c r="P146" i="4" s="1"/>
  <c r="T155" i="3"/>
  <c r="AD155" i="3" s="1"/>
  <c r="AF151" i="3" l="1"/>
  <c r="F144" i="4"/>
  <c r="G144" i="4" s="1"/>
  <c r="I144" i="4" s="1"/>
  <c r="R144" i="4" s="1"/>
  <c r="Y152" i="3"/>
  <c r="H145" i="4" s="1"/>
  <c r="X152" i="3"/>
  <c r="W152" i="3"/>
  <c r="E145" i="4" s="1"/>
  <c r="AC155" i="3"/>
  <c r="AG155" i="3" s="1"/>
  <c r="AB155" i="3"/>
  <c r="L148" i="4" s="1"/>
  <c r="O148" i="4"/>
  <c r="T156" i="3"/>
  <c r="AD156" i="3" s="1"/>
  <c r="M147" i="4"/>
  <c r="N147" i="4" s="1"/>
  <c r="P147" i="4" s="1"/>
  <c r="Y153" i="3" l="1"/>
  <c r="H146" i="4" s="1"/>
  <c r="W153" i="3"/>
  <c r="E146" i="4" s="1"/>
  <c r="X153" i="3"/>
  <c r="AF152" i="3"/>
  <c r="F145" i="4"/>
  <c r="G145" i="4" s="1"/>
  <c r="I145" i="4" s="1"/>
  <c r="R145" i="4" s="1"/>
  <c r="O149" i="4"/>
  <c r="AC156" i="3"/>
  <c r="AG156" i="3" s="1"/>
  <c r="AB156" i="3"/>
  <c r="L149" i="4" s="1"/>
  <c r="M148" i="4"/>
  <c r="N148" i="4" s="1"/>
  <c r="P148" i="4" s="1"/>
  <c r="T157" i="3"/>
  <c r="AD157" i="3" s="1"/>
  <c r="Y154" i="3" l="1"/>
  <c r="H147" i="4" s="1"/>
  <c r="W154" i="3"/>
  <c r="E147" i="4" s="1"/>
  <c r="X154" i="3"/>
  <c r="AF153" i="3"/>
  <c r="F146" i="4"/>
  <c r="G146" i="4" s="1"/>
  <c r="I146" i="4" s="1"/>
  <c r="R146" i="4" s="1"/>
  <c r="S146" i="4" s="1"/>
  <c r="AB157" i="3"/>
  <c r="L150" i="4" s="1"/>
  <c r="O150" i="4"/>
  <c r="AC157" i="3"/>
  <c r="AG157" i="3" s="1"/>
  <c r="T158" i="3"/>
  <c r="AD158" i="3" s="1"/>
  <c r="M149" i="4"/>
  <c r="N149" i="4" s="1"/>
  <c r="P149" i="4" s="1"/>
  <c r="T146" i="4" l="1"/>
  <c r="D30" i="1" s="1"/>
  <c r="B30" i="1"/>
  <c r="AF154" i="3"/>
  <c r="F147" i="4"/>
  <c r="G147" i="4" s="1"/>
  <c r="I147" i="4" s="1"/>
  <c r="R147" i="4" s="1"/>
  <c r="Y155" i="3"/>
  <c r="H148" i="4" s="1"/>
  <c r="W155" i="3"/>
  <c r="E148" i="4" s="1"/>
  <c r="X155" i="3"/>
  <c r="O151" i="4"/>
  <c r="AB158" i="3"/>
  <c r="L151" i="4" s="1"/>
  <c r="AC158" i="3"/>
  <c r="AG158" i="3" s="1"/>
  <c r="T159" i="3"/>
  <c r="AD159" i="3" s="1"/>
  <c r="M150" i="4"/>
  <c r="N150" i="4" s="1"/>
  <c r="P150" i="4" s="1"/>
  <c r="Y156" i="3" l="1"/>
  <c r="H149" i="4" s="1"/>
  <c r="X156" i="3"/>
  <c r="W156" i="3"/>
  <c r="E149" i="4" s="1"/>
  <c r="AF155" i="3"/>
  <c r="F148" i="4"/>
  <c r="G148" i="4" s="1"/>
  <c r="I148" i="4" s="1"/>
  <c r="R148" i="4" s="1"/>
  <c r="O152" i="4"/>
  <c r="AC159" i="3"/>
  <c r="AG159" i="3" s="1"/>
  <c r="AB159" i="3"/>
  <c r="L152" i="4" s="1"/>
  <c r="T160" i="3"/>
  <c r="AD160" i="3" s="1"/>
  <c r="M151" i="4"/>
  <c r="N151" i="4" s="1"/>
  <c r="P151" i="4" s="1"/>
  <c r="Y157" i="3" l="1"/>
  <c r="H150" i="4" s="1"/>
  <c r="X157" i="3"/>
  <c r="W157" i="3"/>
  <c r="E150" i="4" s="1"/>
  <c r="AF156" i="3"/>
  <c r="F149" i="4"/>
  <c r="G149" i="4" s="1"/>
  <c r="I149" i="4" s="1"/>
  <c r="R149" i="4" s="1"/>
  <c r="O153" i="4"/>
  <c r="AC160" i="3"/>
  <c r="AG160" i="3" s="1"/>
  <c r="AB160" i="3"/>
  <c r="L153" i="4" s="1"/>
  <c r="T161" i="3"/>
  <c r="AD161" i="3" s="1"/>
  <c r="M152" i="4"/>
  <c r="N152" i="4" s="1"/>
  <c r="P152" i="4" s="1"/>
  <c r="Y158" i="3" l="1"/>
  <c r="H151" i="4" s="1"/>
  <c r="X158" i="3"/>
  <c r="W158" i="3"/>
  <c r="E151" i="4" s="1"/>
  <c r="AF157" i="3"/>
  <c r="F150" i="4"/>
  <c r="G150" i="4" s="1"/>
  <c r="I150" i="4" s="1"/>
  <c r="R150" i="4" s="1"/>
  <c r="O154" i="4"/>
  <c r="AC161" i="3"/>
  <c r="AG161" i="3" s="1"/>
  <c r="AB161" i="3"/>
  <c r="L154" i="4" s="1"/>
  <c r="M153" i="4"/>
  <c r="N153" i="4" s="1"/>
  <c r="P153" i="4" s="1"/>
  <c r="T162" i="3"/>
  <c r="AD162" i="3" s="1"/>
  <c r="AF158" i="3" l="1"/>
  <c r="F151" i="4"/>
  <c r="G151" i="4" s="1"/>
  <c r="I151" i="4" s="1"/>
  <c r="R151" i="4" s="1"/>
  <c r="Y159" i="3"/>
  <c r="H152" i="4" s="1"/>
  <c r="W159" i="3"/>
  <c r="E152" i="4" s="1"/>
  <c r="X159" i="3"/>
  <c r="AC162" i="3"/>
  <c r="AG162" i="3" s="1"/>
  <c r="AB162" i="3"/>
  <c r="L155" i="4" s="1"/>
  <c r="O155" i="4"/>
  <c r="T163" i="3"/>
  <c r="AD163" i="3" s="1"/>
  <c r="M154" i="4"/>
  <c r="N154" i="4" s="1"/>
  <c r="P154" i="4" s="1"/>
  <c r="AF159" i="3" l="1"/>
  <c r="F152" i="4"/>
  <c r="G152" i="4" s="1"/>
  <c r="I152" i="4" s="1"/>
  <c r="R152" i="4" s="1"/>
  <c r="Y160" i="3"/>
  <c r="H153" i="4" s="1"/>
  <c r="W160" i="3"/>
  <c r="E153" i="4" s="1"/>
  <c r="X160" i="3"/>
  <c r="AC163" i="3"/>
  <c r="AG163" i="3" s="1"/>
  <c r="AB163" i="3"/>
  <c r="L156" i="4" s="1"/>
  <c r="O156" i="4"/>
  <c r="M155" i="4"/>
  <c r="N155" i="4" s="1"/>
  <c r="P155" i="4" s="1"/>
  <c r="T164" i="3"/>
  <c r="AD164" i="3" s="1"/>
  <c r="AF160" i="3" l="1"/>
  <c r="F153" i="4"/>
  <c r="G153" i="4" s="1"/>
  <c r="I153" i="4" s="1"/>
  <c r="R153" i="4" s="1"/>
  <c r="Y161" i="3"/>
  <c r="H154" i="4" s="1"/>
  <c r="X161" i="3"/>
  <c r="W161" i="3"/>
  <c r="E154" i="4" s="1"/>
  <c r="O157" i="4"/>
  <c r="AC164" i="3"/>
  <c r="AG164" i="3" s="1"/>
  <c r="AB164" i="3"/>
  <c r="L157" i="4" s="1"/>
  <c r="M156" i="4"/>
  <c r="N156" i="4" s="1"/>
  <c r="P156" i="4" s="1"/>
  <c r="T165" i="3"/>
  <c r="AD165" i="3" s="1"/>
  <c r="Y162" i="3" l="1"/>
  <c r="H155" i="4" s="1"/>
  <c r="W162" i="3"/>
  <c r="E155" i="4" s="1"/>
  <c r="X162" i="3"/>
  <c r="AF161" i="3"/>
  <c r="F154" i="4"/>
  <c r="G154" i="4" s="1"/>
  <c r="I154" i="4" s="1"/>
  <c r="R154" i="4" s="1"/>
  <c r="AB165" i="3"/>
  <c r="L158" i="4" s="1"/>
  <c r="O158" i="4"/>
  <c r="AC165" i="3"/>
  <c r="AG165" i="3" s="1"/>
  <c r="M157" i="4"/>
  <c r="N157" i="4" s="1"/>
  <c r="P157" i="4" s="1"/>
  <c r="T166" i="3"/>
  <c r="AD166" i="3" s="1"/>
  <c r="Y163" i="3" l="1"/>
  <c r="H156" i="4" s="1"/>
  <c r="W163" i="3"/>
  <c r="E156" i="4" s="1"/>
  <c r="X163" i="3"/>
  <c r="AF162" i="3"/>
  <c r="F155" i="4"/>
  <c r="G155" i="4" s="1"/>
  <c r="I155" i="4" s="1"/>
  <c r="R155" i="4" s="1"/>
  <c r="O159" i="4"/>
  <c r="AB166" i="3"/>
  <c r="L159" i="4" s="1"/>
  <c r="AC166" i="3"/>
  <c r="AG166" i="3" s="1"/>
  <c r="M158" i="4"/>
  <c r="N158" i="4" s="1"/>
  <c r="P158" i="4" s="1"/>
  <c r="T167" i="3"/>
  <c r="AD167" i="3" s="1"/>
  <c r="AF163" i="3" l="1"/>
  <c r="F156" i="4"/>
  <c r="G156" i="4" s="1"/>
  <c r="I156" i="4" s="1"/>
  <c r="R156" i="4" s="1"/>
  <c r="Y164" i="3"/>
  <c r="H157" i="4" s="1"/>
  <c r="W164" i="3"/>
  <c r="E157" i="4" s="1"/>
  <c r="X164" i="3"/>
  <c r="O160" i="4"/>
  <c r="AC167" i="3"/>
  <c r="AG167" i="3" s="1"/>
  <c r="AB167" i="3"/>
  <c r="L160" i="4" s="1"/>
  <c r="T168" i="3"/>
  <c r="AD168" i="3" s="1"/>
  <c r="M159" i="4"/>
  <c r="N159" i="4" s="1"/>
  <c r="P159" i="4" s="1"/>
  <c r="Y165" i="3" l="1"/>
  <c r="H158" i="4" s="1"/>
  <c r="W165" i="3"/>
  <c r="E158" i="4" s="1"/>
  <c r="X165" i="3"/>
  <c r="AF164" i="3"/>
  <c r="F157" i="4"/>
  <c r="G157" i="4" s="1"/>
  <c r="I157" i="4" s="1"/>
  <c r="R157" i="4" s="1"/>
  <c r="O161" i="4"/>
  <c r="AC168" i="3"/>
  <c r="AG168" i="3" s="1"/>
  <c r="AB168" i="3"/>
  <c r="L161" i="4" s="1"/>
  <c r="M160" i="4"/>
  <c r="N160" i="4" s="1"/>
  <c r="P160" i="4" s="1"/>
  <c r="T169" i="3"/>
  <c r="AD169" i="3" s="1"/>
  <c r="AF165" i="3" l="1"/>
  <c r="F158" i="4"/>
  <c r="G158" i="4" s="1"/>
  <c r="I158" i="4" s="1"/>
  <c r="R158" i="4" s="1"/>
  <c r="S158" i="4" s="1"/>
  <c r="Y166" i="3"/>
  <c r="H159" i="4" s="1"/>
  <c r="X166" i="3"/>
  <c r="W166" i="3"/>
  <c r="E159" i="4" s="1"/>
  <c r="O162" i="4"/>
  <c r="AC169" i="3"/>
  <c r="AG169" i="3" s="1"/>
  <c r="AB169" i="3"/>
  <c r="L162" i="4" s="1"/>
  <c r="M161" i="4"/>
  <c r="N161" i="4" s="1"/>
  <c r="P161" i="4" s="1"/>
  <c r="T170" i="3"/>
  <c r="AD170" i="3" s="1"/>
  <c r="AF166" i="3" l="1"/>
  <c r="F159" i="4"/>
  <c r="G159" i="4" s="1"/>
  <c r="I159" i="4" s="1"/>
  <c r="R159" i="4" s="1"/>
  <c r="Y167" i="3"/>
  <c r="H160" i="4" s="1"/>
  <c r="X167" i="3"/>
  <c r="W167" i="3"/>
  <c r="E160" i="4" s="1"/>
  <c r="B31" i="1"/>
  <c r="T158" i="4"/>
  <c r="D31" i="1" s="1"/>
  <c r="AC170" i="3"/>
  <c r="AG170" i="3" s="1"/>
  <c r="AB170" i="3"/>
  <c r="L163" i="4" s="1"/>
  <c r="O163" i="4"/>
  <c r="T171" i="3"/>
  <c r="AD171" i="3" s="1"/>
  <c r="M162" i="4"/>
  <c r="N162" i="4" s="1"/>
  <c r="P162" i="4" s="1"/>
  <c r="AF167" i="3" l="1"/>
  <c r="F160" i="4"/>
  <c r="G160" i="4" s="1"/>
  <c r="I160" i="4" s="1"/>
  <c r="R160" i="4" s="1"/>
  <c r="Y168" i="3"/>
  <c r="H161" i="4" s="1"/>
  <c r="X168" i="3"/>
  <c r="W168" i="3"/>
  <c r="E161" i="4" s="1"/>
  <c r="AC171" i="3"/>
  <c r="AG171" i="3" s="1"/>
  <c r="AB171" i="3"/>
  <c r="L164" i="4" s="1"/>
  <c r="O164" i="4"/>
  <c r="M163" i="4"/>
  <c r="N163" i="4" s="1"/>
  <c r="P163" i="4" s="1"/>
  <c r="T172" i="3"/>
  <c r="AD172" i="3" s="1"/>
  <c r="AF168" i="3" l="1"/>
  <c r="F161" i="4"/>
  <c r="G161" i="4" s="1"/>
  <c r="I161" i="4" s="1"/>
  <c r="R161" i="4" s="1"/>
  <c r="Y169" i="3"/>
  <c r="H162" i="4" s="1"/>
  <c r="X169" i="3"/>
  <c r="W169" i="3"/>
  <c r="E162" i="4" s="1"/>
  <c r="O165" i="4"/>
  <c r="AC172" i="3"/>
  <c r="AG172" i="3" s="1"/>
  <c r="AB172" i="3"/>
  <c r="L165" i="4" s="1"/>
  <c r="M164" i="4"/>
  <c r="N164" i="4" s="1"/>
  <c r="P164" i="4" s="1"/>
  <c r="T173" i="3"/>
  <c r="AD173" i="3" s="1"/>
  <c r="AF169" i="3" l="1"/>
  <c r="F162" i="4"/>
  <c r="G162" i="4" s="1"/>
  <c r="I162" i="4" s="1"/>
  <c r="R162" i="4" s="1"/>
  <c r="Y170" i="3"/>
  <c r="H163" i="4" s="1"/>
  <c r="X170" i="3"/>
  <c r="W170" i="3"/>
  <c r="E163" i="4" s="1"/>
  <c r="AB173" i="3"/>
  <c r="L166" i="4" s="1"/>
  <c r="O166" i="4"/>
  <c r="AC173" i="3"/>
  <c r="AG173" i="3" s="1"/>
  <c r="M165" i="4"/>
  <c r="N165" i="4" s="1"/>
  <c r="P165" i="4" s="1"/>
  <c r="T174" i="3"/>
  <c r="AD174" i="3" s="1"/>
  <c r="AF170" i="3" l="1"/>
  <c r="F163" i="4"/>
  <c r="G163" i="4" s="1"/>
  <c r="I163" i="4" s="1"/>
  <c r="R163" i="4" s="1"/>
  <c r="Y171" i="3"/>
  <c r="H164" i="4" s="1"/>
  <c r="W171" i="3"/>
  <c r="E164" i="4" s="1"/>
  <c r="X171" i="3"/>
  <c r="O167" i="4"/>
  <c r="AB174" i="3"/>
  <c r="L167" i="4" s="1"/>
  <c r="AC174" i="3"/>
  <c r="AG174" i="3" s="1"/>
  <c r="M166" i="4"/>
  <c r="N166" i="4" s="1"/>
  <c r="P166" i="4" s="1"/>
  <c r="T175" i="3"/>
  <c r="AD175" i="3" s="1"/>
  <c r="AF171" i="3" l="1"/>
  <c r="F164" i="4"/>
  <c r="G164" i="4" s="1"/>
  <c r="I164" i="4" s="1"/>
  <c r="R164" i="4" s="1"/>
  <c r="Y172" i="3"/>
  <c r="H165" i="4" s="1"/>
  <c r="X172" i="3"/>
  <c r="W172" i="3"/>
  <c r="E165" i="4" s="1"/>
  <c r="O168" i="4"/>
  <c r="AC175" i="3"/>
  <c r="AG175" i="3" s="1"/>
  <c r="AB175" i="3"/>
  <c r="L168" i="4" s="1"/>
  <c r="M167" i="4"/>
  <c r="N167" i="4" s="1"/>
  <c r="P167" i="4" s="1"/>
  <c r="T176" i="3"/>
  <c r="AD176" i="3" s="1"/>
  <c r="Y173" i="3" l="1"/>
  <c r="H166" i="4" s="1"/>
  <c r="X173" i="3"/>
  <c r="W173" i="3"/>
  <c r="E166" i="4" s="1"/>
  <c r="AF172" i="3"/>
  <c r="F165" i="4"/>
  <c r="G165" i="4" s="1"/>
  <c r="I165" i="4" s="1"/>
  <c r="R165" i="4" s="1"/>
  <c r="O169" i="4"/>
  <c r="AC176" i="3"/>
  <c r="AG176" i="3" s="1"/>
  <c r="AB176" i="3"/>
  <c r="L169" i="4" s="1"/>
  <c r="T177" i="3"/>
  <c r="AD177" i="3" s="1"/>
  <c r="M168" i="4"/>
  <c r="N168" i="4" s="1"/>
  <c r="P168" i="4" s="1"/>
  <c r="AF173" i="3" l="1"/>
  <c r="F166" i="4"/>
  <c r="G166" i="4" s="1"/>
  <c r="I166" i="4" s="1"/>
  <c r="R166" i="4" s="1"/>
  <c r="Y174" i="3"/>
  <c r="H167" i="4" s="1"/>
  <c r="X174" i="3"/>
  <c r="W174" i="3"/>
  <c r="E167" i="4" s="1"/>
  <c r="O170" i="4"/>
  <c r="AC177" i="3"/>
  <c r="AG177" i="3" s="1"/>
  <c r="AB177" i="3"/>
  <c r="L170" i="4" s="1"/>
  <c r="T178" i="3"/>
  <c r="AD178" i="3" s="1"/>
  <c r="M169" i="4"/>
  <c r="N169" i="4" s="1"/>
  <c r="P169" i="4" s="1"/>
  <c r="AF174" i="3" l="1"/>
  <c r="F167" i="4"/>
  <c r="G167" i="4" s="1"/>
  <c r="I167" i="4" s="1"/>
  <c r="R167" i="4" s="1"/>
  <c r="Y175" i="3"/>
  <c r="H168" i="4" s="1"/>
  <c r="W175" i="3"/>
  <c r="E168" i="4" s="1"/>
  <c r="X175" i="3"/>
  <c r="AC178" i="3"/>
  <c r="AG178" i="3" s="1"/>
  <c r="AB178" i="3"/>
  <c r="L171" i="4" s="1"/>
  <c r="O171" i="4"/>
  <c r="T179" i="3"/>
  <c r="AD179" i="3" s="1"/>
  <c r="M170" i="4"/>
  <c r="N170" i="4" s="1"/>
  <c r="P170" i="4" s="1"/>
  <c r="Y176" i="3" l="1"/>
  <c r="H169" i="4" s="1"/>
  <c r="W176" i="3"/>
  <c r="E169" i="4" s="1"/>
  <c r="X176" i="3"/>
  <c r="AF175" i="3"/>
  <c r="F168" i="4"/>
  <c r="G168" i="4" s="1"/>
  <c r="I168" i="4" s="1"/>
  <c r="R168" i="4" s="1"/>
  <c r="AC179" i="3"/>
  <c r="AG179" i="3" s="1"/>
  <c r="AB179" i="3"/>
  <c r="L172" i="4" s="1"/>
  <c r="O172" i="4"/>
  <c r="M171" i="4"/>
  <c r="N171" i="4" s="1"/>
  <c r="P171" i="4" s="1"/>
  <c r="T180" i="3"/>
  <c r="AD180" i="3" s="1"/>
  <c r="Y177" i="3" l="1"/>
  <c r="H170" i="4" s="1"/>
  <c r="X177" i="3"/>
  <c r="W177" i="3"/>
  <c r="E170" i="4" s="1"/>
  <c r="AF176" i="3"/>
  <c r="F169" i="4"/>
  <c r="G169" i="4" s="1"/>
  <c r="I169" i="4" s="1"/>
  <c r="R169" i="4" s="1"/>
  <c r="O173" i="4"/>
  <c r="AC180" i="3"/>
  <c r="AG180" i="3" s="1"/>
  <c r="AB180" i="3"/>
  <c r="L173" i="4" s="1"/>
  <c r="M172" i="4"/>
  <c r="N172" i="4" s="1"/>
  <c r="P172" i="4" s="1"/>
  <c r="T181" i="3"/>
  <c r="AD181" i="3" s="1"/>
  <c r="AF177" i="3" l="1"/>
  <c r="F170" i="4"/>
  <c r="G170" i="4" s="1"/>
  <c r="I170" i="4" s="1"/>
  <c r="R170" i="4" s="1"/>
  <c r="S170" i="4" s="1"/>
  <c r="Y178" i="3"/>
  <c r="H171" i="4" s="1"/>
  <c r="X178" i="3"/>
  <c r="W178" i="3"/>
  <c r="E171" i="4" s="1"/>
  <c r="AB181" i="3"/>
  <c r="L174" i="4" s="1"/>
  <c r="O174" i="4"/>
  <c r="AC181" i="3"/>
  <c r="AG181" i="3" s="1"/>
  <c r="T182" i="3"/>
  <c r="AD182" i="3" s="1"/>
  <c r="M173" i="4"/>
  <c r="N173" i="4" s="1"/>
  <c r="P173" i="4" s="1"/>
  <c r="AF178" i="3" l="1"/>
  <c r="F171" i="4"/>
  <c r="G171" i="4" s="1"/>
  <c r="I171" i="4" s="1"/>
  <c r="R171" i="4" s="1"/>
  <c r="Y179" i="3"/>
  <c r="H172" i="4" s="1"/>
  <c r="X179" i="3"/>
  <c r="W179" i="3"/>
  <c r="E172" i="4" s="1"/>
  <c r="T170" i="4"/>
  <c r="D32" i="1" s="1"/>
  <c r="B32" i="1"/>
  <c r="O175" i="4"/>
  <c r="AB182" i="3"/>
  <c r="L175" i="4" s="1"/>
  <c r="AC182" i="3"/>
  <c r="AG182" i="3" s="1"/>
  <c r="T183" i="3"/>
  <c r="AD183" i="3" s="1"/>
  <c r="M174" i="4"/>
  <c r="N174" i="4" s="1"/>
  <c r="P174" i="4" s="1"/>
  <c r="Y180" i="3" l="1"/>
  <c r="H173" i="4" s="1"/>
  <c r="X180" i="3"/>
  <c r="W180" i="3"/>
  <c r="E173" i="4" s="1"/>
  <c r="AF179" i="3"/>
  <c r="F172" i="4"/>
  <c r="G172" i="4" s="1"/>
  <c r="I172" i="4" s="1"/>
  <c r="R172" i="4" s="1"/>
  <c r="O176" i="4"/>
  <c r="AC183" i="3"/>
  <c r="AG183" i="3" s="1"/>
  <c r="AB183" i="3"/>
  <c r="L176" i="4" s="1"/>
  <c r="M175" i="4"/>
  <c r="N175" i="4" s="1"/>
  <c r="P175" i="4" s="1"/>
  <c r="T184" i="3"/>
  <c r="AD184" i="3" s="1"/>
  <c r="Y181" i="3" l="1"/>
  <c r="H174" i="4" s="1"/>
  <c r="W181" i="3"/>
  <c r="E174" i="4" s="1"/>
  <c r="X181" i="3"/>
  <c r="AF180" i="3"/>
  <c r="F173" i="4"/>
  <c r="G173" i="4" s="1"/>
  <c r="I173" i="4" s="1"/>
  <c r="R173" i="4" s="1"/>
  <c r="O177" i="4"/>
  <c r="AC184" i="3"/>
  <c r="AG184" i="3" s="1"/>
  <c r="AB184" i="3"/>
  <c r="L177" i="4" s="1"/>
  <c r="T185" i="3"/>
  <c r="AD185" i="3" s="1"/>
  <c r="M176" i="4"/>
  <c r="N176" i="4" s="1"/>
  <c r="P176" i="4" s="1"/>
  <c r="AF181" i="3" l="1"/>
  <c r="F174" i="4"/>
  <c r="G174" i="4" s="1"/>
  <c r="I174" i="4" s="1"/>
  <c r="R174" i="4" s="1"/>
  <c r="Y182" i="3"/>
  <c r="H175" i="4" s="1"/>
  <c r="X182" i="3"/>
  <c r="W182" i="3"/>
  <c r="E175" i="4" s="1"/>
  <c r="O178" i="4"/>
  <c r="AC185" i="3"/>
  <c r="AG185" i="3" s="1"/>
  <c r="AB185" i="3"/>
  <c r="L178" i="4" s="1"/>
  <c r="T186" i="3"/>
  <c r="AD186" i="3" s="1"/>
  <c r="M177" i="4"/>
  <c r="N177" i="4" s="1"/>
  <c r="P177" i="4" s="1"/>
  <c r="AF182" i="3" l="1"/>
  <c r="F175" i="4"/>
  <c r="G175" i="4" s="1"/>
  <c r="I175" i="4" s="1"/>
  <c r="R175" i="4" s="1"/>
  <c r="Y183" i="3"/>
  <c r="H176" i="4" s="1"/>
  <c r="X183" i="3"/>
  <c r="W183" i="3"/>
  <c r="E176" i="4" s="1"/>
  <c r="AC186" i="3"/>
  <c r="AG186" i="3" s="1"/>
  <c r="AB186" i="3"/>
  <c r="L179" i="4" s="1"/>
  <c r="O179" i="4"/>
  <c r="T187" i="3"/>
  <c r="AD187" i="3" s="1"/>
  <c r="M178" i="4"/>
  <c r="N178" i="4" s="1"/>
  <c r="P178" i="4" s="1"/>
  <c r="Y184" i="3" l="1"/>
  <c r="H177" i="4" s="1"/>
  <c r="X184" i="3"/>
  <c r="W184" i="3"/>
  <c r="E177" i="4" s="1"/>
  <c r="AF183" i="3"/>
  <c r="F176" i="4"/>
  <c r="G176" i="4" s="1"/>
  <c r="I176" i="4" s="1"/>
  <c r="R176" i="4" s="1"/>
  <c r="AC187" i="3"/>
  <c r="AG187" i="3" s="1"/>
  <c r="AB187" i="3"/>
  <c r="L180" i="4" s="1"/>
  <c r="O180" i="4"/>
  <c r="T188" i="3"/>
  <c r="AD188" i="3" s="1"/>
  <c r="M179" i="4"/>
  <c r="N179" i="4" s="1"/>
  <c r="P179" i="4" s="1"/>
  <c r="Y185" i="3" l="1"/>
  <c r="H178" i="4" s="1"/>
  <c r="X185" i="3"/>
  <c r="W185" i="3"/>
  <c r="E178" i="4" s="1"/>
  <c r="AF184" i="3"/>
  <c r="F177" i="4"/>
  <c r="G177" i="4" s="1"/>
  <c r="I177" i="4" s="1"/>
  <c r="R177" i="4" s="1"/>
  <c r="O181" i="4"/>
  <c r="AC188" i="3"/>
  <c r="AG188" i="3" s="1"/>
  <c r="AB188" i="3"/>
  <c r="L181" i="4" s="1"/>
  <c r="T189" i="3"/>
  <c r="AD189" i="3" s="1"/>
  <c r="M180" i="4"/>
  <c r="N180" i="4" s="1"/>
  <c r="P180" i="4" s="1"/>
  <c r="Y186" i="3" l="1"/>
  <c r="H179" i="4" s="1"/>
  <c r="W186" i="3"/>
  <c r="E179" i="4" s="1"/>
  <c r="X186" i="3"/>
  <c r="AF185" i="3"/>
  <c r="F178" i="4"/>
  <c r="G178" i="4" s="1"/>
  <c r="I178" i="4" s="1"/>
  <c r="R178" i="4" s="1"/>
  <c r="AB189" i="3"/>
  <c r="L182" i="4" s="1"/>
  <c r="O182" i="4"/>
  <c r="AC189" i="3"/>
  <c r="AG189" i="3" s="1"/>
  <c r="T190" i="3"/>
  <c r="AD190" i="3" s="1"/>
  <c r="M181" i="4"/>
  <c r="N181" i="4" s="1"/>
  <c r="P181" i="4" s="1"/>
  <c r="Y187" i="3" l="1"/>
  <c r="H180" i="4" s="1"/>
  <c r="W187" i="3"/>
  <c r="E180" i="4" s="1"/>
  <c r="X187" i="3"/>
  <c r="AF186" i="3"/>
  <c r="F179" i="4"/>
  <c r="G179" i="4" s="1"/>
  <c r="I179" i="4" s="1"/>
  <c r="R179" i="4" s="1"/>
  <c r="O183" i="4"/>
  <c r="AB190" i="3"/>
  <c r="L183" i="4" s="1"/>
  <c r="AC190" i="3"/>
  <c r="AG190" i="3" s="1"/>
  <c r="M182" i="4"/>
  <c r="N182" i="4" s="1"/>
  <c r="P182" i="4" s="1"/>
  <c r="T191" i="3"/>
  <c r="AD191" i="3" s="1"/>
  <c r="AF187" i="3" l="1"/>
  <c r="F180" i="4"/>
  <c r="G180" i="4" s="1"/>
  <c r="I180" i="4" s="1"/>
  <c r="R180" i="4" s="1"/>
  <c r="Y188" i="3"/>
  <c r="H181" i="4" s="1"/>
  <c r="W188" i="3"/>
  <c r="E181" i="4" s="1"/>
  <c r="X188" i="3"/>
  <c r="O184" i="4"/>
  <c r="AC191" i="3"/>
  <c r="AG191" i="3" s="1"/>
  <c r="AB191" i="3"/>
  <c r="L184" i="4" s="1"/>
  <c r="M183" i="4"/>
  <c r="N183" i="4" s="1"/>
  <c r="P183" i="4" s="1"/>
  <c r="T192" i="3"/>
  <c r="AD192" i="3" s="1"/>
  <c r="Y189" i="3" l="1"/>
  <c r="H182" i="4" s="1"/>
  <c r="X189" i="3"/>
  <c r="W189" i="3"/>
  <c r="E182" i="4" s="1"/>
  <c r="AF188" i="3"/>
  <c r="F181" i="4"/>
  <c r="G181" i="4" s="1"/>
  <c r="I181" i="4" s="1"/>
  <c r="R181" i="4" s="1"/>
  <c r="O185" i="4"/>
  <c r="AC192" i="3"/>
  <c r="AG192" i="3" s="1"/>
  <c r="AB192" i="3"/>
  <c r="L185" i="4" s="1"/>
  <c r="T193" i="3"/>
  <c r="AD193" i="3" s="1"/>
  <c r="M184" i="4"/>
  <c r="N184" i="4" s="1"/>
  <c r="P184" i="4" s="1"/>
  <c r="Y190" i="3" l="1"/>
  <c r="H183" i="4" s="1"/>
  <c r="X190" i="3"/>
  <c r="W190" i="3"/>
  <c r="E183" i="4" s="1"/>
  <c r="AF189" i="3"/>
  <c r="F182" i="4"/>
  <c r="G182" i="4" s="1"/>
  <c r="I182" i="4" s="1"/>
  <c r="R182" i="4" s="1"/>
  <c r="S182" i="4" s="1"/>
  <c r="O186" i="4"/>
  <c r="AC193" i="3"/>
  <c r="AG193" i="3" s="1"/>
  <c r="AB193" i="3"/>
  <c r="L186" i="4" s="1"/>
  <c r="T194" i="3"/>
  <c r="AD194" i="3" s="1"/>
  <c r="M185" i="4"/>
  <c r="N185" i="4" s="1"/>
  <c r="P185" i="4" s="1"/>
  <c r="B33" i="1" l="1"/>
  <c r="T182" i="4"/>
  <c r="D33" i="1" s="1"/>
  <c r="AF190" i="3"/>
  <c r="F183" i="4"/>
  <c r="G183" i="4" s="1"/>
  <c r="I183" i="4" s="1"/>
  <c r="R183" i="4" s="1"/>
  <c r="Y191" i="3"/>
  <c r="H184" i="4" s="1"/>
  <c r="X191" i="3"/>
  <c r="W191" i="3"/>
  <c r="E184" i="4" s="1"/>
  <c r="AC194" i="3"/>
  <c r="AG194" i="3" s="1"/>
  <c r="AB194" i="3"/>
  <c r="L187" i="4" s="1"/>
  <c r="O187" i="4"/>
  <c r="T195" i="3"/>
  <c r="AD195" i="3" s="1"/>
  <c r="M186" i="4"/>
  <c r="N186" i="4" s="1"/>
  <c r="P186" i="4" s="1"/>
  <c r="AF191" i="3" l="1"/>
  <c r="F184" i="4"/>
  <c r="G184" i="4" s="1"/>
  <c r="I184" i="4" s="1"/>
  <c r="R184" i="4" s="1"/>
  <c r="Y192" i="3"/>
  <c r="H185" i="4" s="1"/>
  <c r="W192" i="3"/>
  <c r="E185" i="4" s="1"/>
  <c r="X192" i="3"/>
  <c r="AC195" i="3"/>
  <c r="AG195" i="3" s="1"/>
  <c r="AB195" i="3"/>
  <c r="L188" i="4" s="1"/>
  <c r="O188" i="4"/>
  <c r="M187" i="4"/>
  <c r="N187" i="4" s="1"/>
  <c r="P187" i="4" s="1"/>
  <c r="T196" i="3"/>
  <c r="AD196" i="3" s="1"/>
  <c r="AF192" i="3" l="1"/>
  <c r="F185" i="4"/>
  <c r="G185" i="4" s="1"/>
  <c r="I185" i="4" s="1"/>
  <c r="R185" i="4" s="1"/>
  <c r="Y193" i="3"/>
  <c r="H186" i="4" s="1"/>
  <c r="W193" i="3"/>
  <c r="E186" i="4" s="1"/>
  <c r="X193" i="3"/>
  <c r="O189" i="4"/>
  <c r="AC196" i="3"/>
  <c r="AG196" i="3" s="1"/>
  <c r="AB196" i="3"/>
  <c r="L189" i="4" s="1"/>
  <c r="T197" i="3"/>
  <c r="AD197" i="3" s="1"/>
  <c r="M188" i="4"/>
  <c r="N188" i="4" s="1"/>
  <c r="P188" i="4" s="1"/>
  <c r="Y194" i="3" l="1"/>
  <c r="H187" i="4" s="1"/>
  <c r="W194" i="3"/>
  <c r="E187" i="4" s="1"/>
  <c r="X194" i="3"/>
  <c r="AF193" i="3"/>
  <c r="F186" i="4"/>
  <c r="G186" i="4" s="1"/>
  <c r="I186" i="4" s="1"/>
  <c r="R186" i="4" s="1"/>
  <c r="AB197" i="3"/>
  <c r="L190" i="4" s="1"/>
  <c r="O190" i="4"/>
  <c r="AC197" i="3"/>
  <c r="AG197" i="3" s="1"/>
  <c r="M189" i="4"/>
  <c r="N189" i="4" s="1"/>
  <c r="P189" i="4" s="1"/>
  <c r="T198" i="3"/>
  <c r="AD198" i="3" s="1"/>
  <c r="AF194" i="3" l="1"/>
  <c r="F187" i="4"/>
  <c r="G187" i="4" s="1"/>
  <c r="I187" i="4" s="1"/>
  <c r="R187" i="4" s="1"/>
  <c r="Y195" i="3"/>
  <c r="H188" i="4" s="1"/>
  <c r="X195" i="3"/>
  <c r="W195" i="3"/>
  <c r="E188" i="4" s="1"/>
  <c r="O191" i="4"/>
  <c r="AB198" i="3"/>
  <c r="L191" i="4" s="1"/>
  <c r="AC198" i="3"/>
  <c r="AG198" i="3" s="1"/>
  <c r="T199" i="3"/>
  <c r="AD199" i="3" s="1"/>
  <c r="M190" i="4"/>
  <c r="N190" i="4" s="1"/>
  <c r="P190" i="4" s="1"/>
  <c r="AF195" i="3" l="1"/>
  <c r="F188" i="4"/>
  <c r="G188" i="4" s="1"/>
  <c r="I188" i="4" s="1"/>
  <c r="R188" i="4" s="1"/>
  <c r="Y196" i="3"/>
  <c r="H189" i="4" s="1"/>
  <c r="X196" i="3"/>
  <c r="W196" i="3"/>
  <c r="E189" i="4" s="1"/>
  <c r="O192" i="4"/>
  <c r="AC199" i="3"/>
  <c r="AG199" i="3" s="1"/>
  <c r="AB199" i="3"/>
  <c r="L192" i="4" s="1"/>
  <c r="T200" i="3"/>
  <c r="AD200" i="3" s="1"/>
  <c r="M191" i="4"/>
  <c r="N191" i="4" s="1"/>
  <c r="P191" i="4" s="1"/>
  <c r="AF196" i="3" l="1"/>
  <c r="F189" i="4"/>
  <c r="G189" i="4" s="1"/>
  <c r="I189" i="4" s="1"/>
  <c r="R189" i="4" s="1"/>
  <c r="Y197" i="3"/>
  <c r="H190" i="4" s="1"/>
  <c r="W197" i="3"/>
  <c r="E190" i="4" s="1"/>
  <c r="X197" i="3"/>
  <c r="O193" i="4"/>
  <c r="AC200" i="3"/>
  <c r="AG200" i="3" s="1"/>
  <c r="AB200" i="3"/>
  <c r="L193" i="4" s="1"/>
  <c r="M192" i="4"/>
  <c r="N192" i="4" s="1"/>
  <c r="P192" i="4" s="1"/>
  <c r="T201" i="3"/>
  <c r="AD201" i="3" s="1"/>
  <c r="AF197" i="3" l="1"/>
  <c r="F190" i="4"/>
  <c r="G190" i="4" s="1"/>
  <c r="I190" i="4" s="1"/>
  <c r="R190" i="4" s="1"/>
  <c r="Y198" i="3"/>
  <c r="H191" i="4" s="1"/>
  <c r="W198" i="3"/>
  <c r="E191" i="4" s="1"/>
  <c r="X198" i="3"/>
  <c r="O194" i="4"/>
  <c r="AC201" i="3"/>
  <c r="AG201" i="3" s="1"/>
  <c r="AB201" i="3"/>
  <c r="L194" i="4" s="1"/>
  <c r="M193" i="4"/>
  <c r="N193" i="4" s="1"/>
  <c r="P193" i="4" s="1"/>
  <c r="T202" i="3"/>
  <c r="AD202" i="3" s="1"/>
  <c r="Y199" i="3" l="1"/>
  <c r="H192" i="4" s="1"/>
  <c r="X199" i="3"/>
  <c r="W199" i="3"/>
  <c r="E192" i="4" s="1"/>
  <c r="AF198" i="3"/>
  <c r="F191" i="4"/>
  <c r="G191" i="4" s="1"/>
  <c r="I191" i="4" s="1"/>
  <c r="R191" i="4" s="1"/>
  <c r="AC202" i="3"/>
  <c r="AG202" i="3" s="1"/>
  <c r="AB202" i="3"/>
  <c r="L195" i="4" s="1"/>
  <c r="O195" i="4"/>
  <c r="T203" i="3"/>
  <c r="AD203" i="3" s="1"/>
  <c r="M194" i="4"/>
  <c r="N194" i="4" s="1"/>
  <c r="P194" i="4" s="1"/>
  <c r="Y200" i="3" l="1"/>
  <c r="H193" i="4" s="1"/>
  <c r="X200" i="3"/>
  <c r="W200" i="3"/>
  <c r="E193" i="4" s="1"/>
  <c r="AF199" i="3"/>
  <c r="F192" i="4"/>
  <c r="G192" i="4" s="1"/>
  <c r="I192" i="4" s="1"/>
  <c r="R192" i="4" s="1"/>
  <c r="AC203" i="3"/>
  <c r="AG203" i="3" s="1"/>
  <c r="AB203" i="3"/>
  <c r="L196" i="4" s="1"/>
  <c r="O196" i="4"/>
  <c r="T204" i="3"/>
  <c r="AD204" i="3" s="1"/>
  <c r="M195" i="4"/>
  <c r="N195" i="4" s="1"/>
  <c r="P195" i="4" s="1"/>
  <c r="Y201" i="3" l="1"/>
  <c r="H194" i="4" s="1"/>
  <c r="W201" i="3"/>
  <c r="E194" i="4" s="1"/>
  <c r="X201" i="3"/>
  <c r="AF200" i="3"/>
  <c r="F193" i="4"/>
  <c r="G193" i="4" s="1"/>
  <c r="I193" i="4" s="1"/>
  <c r="R193" i="4" s="1"/>
  <c r="O197" i="4"/>
  <c r="AC204" i="3"/>
  <c r="AG204" i="3" s="1"/>
  <c r="AB204" i="3"/>
  <c r="L197" i="4" s="1"/>
  <c r="T205" i="3"/>
  <c r="AD205" i="3" s="1"/>
  <c r="M196" i="4"/>
  <c r="N196" i="4" s="1"/>
  <c r="P196" i="4" s="1"/>
  <c r="AF201" i="3" l="1"/>
  <c r="F194" i="4"/>
  <c r="G194" i="4" s="1"/>
  <c r="I194" i="4" s="1"/>
  <c r="R194" i="4" s="1"/>
  <c r="S194" i="4" s="1"/>
  <c r="Y202" i="3"/>
  <c r="H195" i="4" s="1"/>
  <c r="X202" i="3"/>
  <c r="W202" i="3"/>
  <c r="E195" i="4" s="1"/>
  <c r="AB205" i="3"/>
  <c r="L198" i="4" s="1"/>
  <c r="O198" i="4"/>
  <c r="AC205" i="3"/>
  <c r="AG205" i="3" s="1"/>
  <c r="M197" i="4"/>
  <c r="N197" i="4" s="1"/>
  <c r="P197" i="4" s="1"/>
  <c r="T206" i="3"/>
  <c r="AD206" i="3" s="1"/>
  <c r="Y203" i="3" l="1"/>
  <c r="H196" i="4" s="1"/>
  <c r="X203" i="3"/>
  <c r="W203" i="3"/>
  <c r="E196" i="4" s="1"/>
  <c r="AF202" i="3"/>
  <c r="F195" i="4"/>
  <c r="G195" i="4" s="1"/>
  <c r="I195" i="4" s="1"/>
  <c r="R195" i="4" s="1"/>
  <c r="T194" i="4"/>
  <c r="D34" i="1" s="1"/>
  <c r="B34" i="1"/>
  <c r="O199" i="4"/>
  <c r="AB206" i="3"/>
  <c r="L199" i="4" s="1"/>
  <c r="AC206" i="3"/>
  <c r="AG206" i="3" s="1"/>
  <c r="M198" i="4"/>
  <c r="N198" i="4" s="1"/>
  <c r="P198" i="4" s="1"/>
  <c r="T207" i="3"/>
  <c r="AD207" i="3" s="1"/>
  <c r="Y204" i="3" l="1"/>
  <c r="H197" i="4" s="1"/>
  <c r="X204" i="3"/>
  <c r="W204" i="3"/>
  <c r="E197" i="4" s="1"/>
  <c r="AF203" i="3"/>
  <c r="F196" i="4"/>
  <c r="G196" i="4" s="1"/>
  <c r="I196" i="4" s="1"/>
  <c r="R196" i="4" s="1"/>
  <c r="O200" i="4"/>
  <c r="AC207" i="3"/>
  <c r="AG207" i="3" s="1"/>
  <c r="AB207" i="3"/>
  <c r="L200" i="4" s="1"/>
  <c r="T208" i="3"/>
  <c r="AD208" i="3" s="1"/>
  <c r="M199" i="4"/>
  <c r="N199" i="4" s="1"/>
  <c r="P199" i="4" s="1"/>
  <c r="AF204" i="3" l="1"/>
  <c r="F197" i="4"/>
  <c r="G197" i="4" s="1"/>
  <c r="I197" i="4" s="1"/>
  <c r="R197" i="4" s="1"/>
  <c r="Y205" i="3"/>
  <c r="H198" i="4" s="1"/>
  <c r="X205" i="3"/>
  <c r="W205" i="3"/>
  <c r="E198" i="4" s="1"/>
  <c r="O201" i="4"/>
  <c r="AC208" i="3"/>
  <c r="AG208" i="3" s="1"/>
  <c r="AB208" i="3"/>
  <c r="L201" i="4" s="1"/>
  <c r="M200" i="4"/>
  <c r="N200" i="4" s="1"/>
  <c r="P200" i="4" s="1"/>
  <c r="T209" i="3"/>
  <c r="AD209" i="3" s="1"/>
  <c r="AF205" i="3" l="1"/>
  <c r="F198" i="4"/>
  <c r="G198" i="4" s="1"/>
  <c r="I198" i="4" s="1"/>
  <c r="R198" i="4" s="1"/>
  <c r="Y206" i="3"/>
  <c r="H199" i="4" s="1"/>
  <c r="W206" i="3"/>
  <c r="E199" i="4" s="1"/>
  <c r="X206" i="3"/>
  <c r="O202" i="4"/>
  <c r="AC209" i="3"/>
  <c r="AG209" i="3" s="1"/>
  <c r="AB209" i="3"/>
  <c r="L202" i="4" s="1"/>
  <c r="T210" i="3"/>
  <c r="AD210" i="3" s="1"/>
  <c r="M201" i="4"/>
  <c r="N201" i="4" s="1"/>
  <c r="P201" i="4" s="1"/>
  <c r="Y207" i="3" l="1"/>
  <c r="H200" i="4" s="1"/>
  <c r="X207" i="3"/>
  <c r="W207" i="3"/>
  <c r="E200" i="4" s="1"/>
  <c r="AF206" i="3"/>
  <c r="F199" i="4"/>
  <c r="G199" i="4" s="1"/>
  <c r="I199" i="4" s="1"/>
  <c r="R199" i="4" s="1"/>
  <c r="AC210" i="3"/>
  <c r="AG210" i="3" s="1"/>
  <c r="AB210" i="3"/>
  <c r="L203" i="4" s="1"/>
  <c r="O203" i="4"/>
  <c r="T211" i="3"/>
  <c r="AD211" i="3" s="1"/>
  <c r="M202" i="4"/>
  <c r="N202" i="4" s="1"/>
  <c r="P202" i="4" s="1"/>
  <c r="AF207" i="3" l="1"/>
  <c r="F200" i="4"/>
  <c r="G200" i="4" s="1"/>
  <c r="I200" i="4" s="1"/>
  <c r="R200" i="4" s="1"/>
  <c r="Y208" i="3"/>
  <c r="H201" i="4" s="1"/>
  <c r="X208" i="3"/>
  <c r="W208" i="3"/>
  <c r="E201" i="4" s="1"/>
  <c r="AC211" i="3"/>
  <c r="AG211" i="3" s="1"/>
  <c r="AB211" i="3"/>
  <c r="L204" i="4" s="1"/>
  <c r="O204" i="4"/>
  <c r="T212" i="3"/>
  <c r="AD212" i="3" s="1"/>
  <c r="M203" i="4"/>
  <c r="N203" i="4" s="1"/>
  <c r="P203" i="4" s="1"/>
  <c r="Y209" i="3" l="1"/>
  <c r="H202" i="4" s="1"/>
  <c r="W209" i="3"/>
  <c r="E202" i="4" s="1"/>
  <c r="X209" i="3"/>
  <c r="AF208" i="3"/>
  <c r="F201" i="4"/>
  <c r="G201" i="4" s="1"/>
  <c r="I201" i="4" s="1"/>
  <c r="R201" i="4" s="1"/>
  <c r="O205" i="4"/>
  <c r="AC212" i="3"/>
  <c r="AG212" i="3" s="1"/>
  <c r="AB212" i="3"/>
  <c r="L205" i="4" s="1"/>
  <c r="M204" i="4"/>
  <c r="N204" i="4" s="1"/>
  <c r="P204" i="4" s="1"/>
  <c r="T213" i="3"/>
  <c r="AD213" i="3" s="1"/>
  <c r="AF209" i="3" l="1"/>
  <c r="F202" i="4"/>
  <c r="G202" i="4" s="1"/>
  <c r="I202" i="4" s="1"/>
  <c r="R202" i="4" s="1"/>
  <c r="Y210" i="3"/>
  <c r="H203" i="4" s="1"/>
  <c r="W210" i="3"/>
  <c r="E203" i="4" s="1"/>
  <c r="X210" i="3"/>
  <c r="AB213" i="3"/>
  <c r="L206" i="4" s="1"/>
  <c r="O206" i="4"/>
  <c r="AC213" i="3"/>
  <c r="AG213" i="3" s="1"/>
  <c r="T214" i="3"/>
  <c r="AD214" i="3" s="1"/>
  <c r="M205" i="4"/>
  <c r="N205" i="4" s="1"/>
  <c r="P205" i="4" s="1"/>
  <c r="Y211" i="3" l="1"/>
  <c r="H204" i="4" s="1"/>
  <c r="W211" i="3"/>
  <c r="E204" i="4" s="1"/>
  <c r="X211" i="3"/>
  <c r="AF210" i="3"/>
  <c r="F203" i="4"/>
  <c r="G203" i="4" s="1"/>
  <c r="I203" i="4" s="1"/>
  <c r="R203" i="4" s="1"/>
  <c r="O207" i="4"/>
  <c r="AB214" i="3"/>
  <c r="L207" i="4" s="1"/>
  <c r="AC214" i="3"/>
  <c r="AG214" i="3" s="1"/>
  <c r="M206" i="4"/>
  <c r="N206" i="4" s="1"/>
  <c r="P206" i="4" s="1"/>
  <c r="T215" i="3"/>
  <c r="AD215" i="3" s="1"/>
  <c r="Y212" i="3" l="1"/>
  <c r="H205" i="4" s="1"/>
  <c r="X212" i="3"/>
  <c r="W212" i="3"/>
  <c r="E205" i="4" s="1"/>
  <c r="AF211" i="3"/>
  <c r="F204" i="4"/>
  <c r="G204" i="4" s="1"/>
  <c r="I204" i="4" s="1"/>
  <c r="R204" i="4" s="1"/>
  <c r="O208" i="4"/>
  <c r="AC215" i="3"/>
  <c r="AG215" i="3" s="1"/>
  <c r="AB215" i="3"/>
  <c r="L208" i="4" s="1"/>
  <c r="T216" i="3"/>
  <c r="AD216" i="3" s="1"/>
  <c r="M207" i="4"/>
  <c r="N207" i="4" s="1"/>
  <c r="P207" i="4" s="1"/>
  <c r="AF212" i="3" l="1"/>
  <c r="F205" i="4"/>
  <c r="G205" i="4" s="1"/>
  <c r="I205" i="4" s="1"/>
  <c r="R205" i="4" s="1"/>
  <c r="Y213" i="3"/>
  <c r="H206" i="4" s="1"/>
  <c r="X213" i="3"/>
  <c r="W213" i="3"/>
  <c r="E206" i="4" s="1"/>
  <c r="O209" i="4"/>
  <c r="AC216" i="3"/>
  <c r="AG216" i="3" s="1"/>
  <c r="AB216" i="3"/>
  <c r="L209" i="4" s="1"/>
  <c r="T217" i="3"/>
  <c r="AD217" i="3" s="1"/>
  <c r="M208" i="4"/>
  <c r="N208" i="4" s="1"/>
  <c r="P208" i="4" s="1"/>
  <c r="AF213" i="3" l="1"/>
  <c r="F206" i="4"/>
  <c r="G206" i="4" s="1"/>
  <c r="I206" i="4" s="1"/>
  <c r="R206" i="4" s="1"/>
  <c r="S206" i="4" s="1"/>
  <c r="Y214" i="3"/>
  <c r="H207" i="4" s="1"/>
  <c r="W214" i="3"/>
  <c r="E207" i="4" s="1"/>
  <c r="X214" i="3"/>
  <c r="O210" i="4"/>
  <c r="AC217" i="3"/>
  <c r="AG217" i="3" s="1"/>
  <c r="AB217" i="3"/>
  <c r="L210" i="4" s="1"/>
  <c r="M209" i="4"/>
  <c r="N209" i="4" s="1"/>
  <c r="P209" i="4" s="1"/>
  <c r="T218" i="3"/>
  <c r="AD218" i="3" s="1"/>
  <c r="AF214" i="3" l="1"/>
  <c r="F207" i="4"/>
  <c r="G207" i="4" s="1"/>
  <c r="I207" i="4" s="1"/>
  <c r="R207" i="4" s="1"/>
  <c r="Y215" i="3"/>
  <c r="H208" i="4" s="1"/>
  <c r="X215" i="3"/>
  <c r="W215" i="3"/>
  <c r="E208" i="4" s="1"/>
  <c r="T206" i="4"/>
  <c r="D35" i="1" s="1"/>
  <c r="B35" i="1"/>
  <c r="AC218" i="3"/>
  <c r="AG218" i="3" s="1"/>
  <c r="AB218" i="3"/>
  <c r="L211" i="4" s="1"/>
  <c r="O211" i="4"/>
  <c r="T219" i="3"/>
  <c r="AD219" i="3" s="1"/>
  <c r="M210" i="4"/>
  <c r="N210" i="4" s="1"/>
  <c r="P210" i="4" s="1"/>
  <c r="AF215" i="3" l="1"/>
  <c r="F208" i="4"/>
  <c r="G208" i="4" s="1"/>
  <c r="I208" i="4" s="1"/>
  <c r="R208" i="4" s="1"/>
  <c r="Y216" i="3"/>
  <c r="H209" i="4" s="1"/>
  <c r="X216" i="3"/>
  <c r="W216" i="3"/>
  <c r="E209" i="4" s="1"/>
  <c r="AC219" i="3"/>
  <c r="AG219" i="3" s="1"/>
  <c r="AB219" i="3"/>
  <c r="L212" i="4" s="1"/>
  <c r="O212" i="4"/>
  <c r="M211" i="4"/>
  <c r="N211" i="4" s="1"/>
  <c r="P211" i="4" s="1"/>
  <c r="T220" i="3"/>
  <c r="AD220" i="3" s="1"/>
  <c r="AF216" i="3" l="1"/>
  <c r="F209" i="4"/>
  <c r="G209" i="4" s="1"/>
  <c r="I209" i="4" s="1"/>
  <c r="R209" i="4" s="1"/>
  <c r="Y217" i="3"/>
  <c r="H210" i="4" s="1"/>
  <c r="W217" i="3"/>
  <c r="E210" i="4" s="1"/>
  <c r="X217" i="3"/>
  <c r="O213" i="4"/>
  <c r="AC220" i="3"/>
  <c r="AG220" i="3" s="1"/>
  <c r="AB220" i="3"/>
  <c r="L213" i="4" s="1"/>
  <c r="T221" i="3"/>
  <c r="AD221" i="3" s="1"/>
  <c r="M212" i="4"/>
  <c r="N212" i="4" s="1"/>
  <c r="P212" i="4" s="1"/>
  <c r="AF217" i="3" l="1"/>
  <c r="F210" i="4"/>
  <c r="G210" i="4" s="1"/>
  <c r="I210" i="4" s="1"/>
  <c r="R210" i="4" s="1"/>
  <c r="Y218" i="3"/>
  <c r="H211" i="4" s="1"/>
  <c r="X218" i="3"/>
  <c r="W218" i="3"/>
  <c r="E211" i="4" s="1"/>
  <c r="AB221" i="3"/>
  <c r="L214" i="4" s="1"/>
  <c r="AC221" i="3"/>
  <c r="AG221" i="3" s="1"/>
  <c r="M213" i="4"/>
  <c r="N213" i="4" s="1"/>
  <c r="P213" i="4" s="1"/>
  <c r="T222" i="3"/>
  <c r="AD222" i="3" s="1"/>
  <c r="O214" i="4"/>
  <c r="Y219" i="3" l="1"/>
  <c r="H212" i="4" s="1"/>
  <c r="W219" i="3"/>
  <c r="E212" i="4" s="1"/>
  <c r="X219" i="3"/>
  <c r="AF218" i="3"/>
  <c r="F211" i="4"/>
  <c r="G211" i="4" s="1"/>
  <c r="I211" i="4" s="1"/>
  <c r="R211" i="4" s="1"/>
  <c r="O215" i="4"/>
  <c r="AB222" i="3"/>
  <c r="L215" i="4" s="1"/>
  <c r="AC222" i="3"/>
  <c r="AG222" i="3" s="1"/>
  <c r="M214" i="4"/>
  <c r="N214" i="4" s="1"/>
  <c r="P214" i="4" s="1"/>
  <c r="T223" i="3"/>
  <c r="AD223" i="3" s="1"/>
  <c r="AF219" i="3" l="1"/>
  <c r="F212" i="4"/>
  <c r="G212" i="4" s="1"/>
  <c r="I212" i="4" s="1"/>
  <c r="R212" i="4" s="1"/>
  <c r="Y220" i="3"/>
  <c r="H213" i="4" s="1"/>
  <c r="W220" i="3"/>
  <c r="E213" i="4" s="1"/>
  <c r="X220" i="3"/>
  <c r="O216" i="4"/>
  <c r="AC223" i="3"/>
  <c r="AG223" i="3" s="1"/>
  <c r="AB223" i="3"/>
  <c r="L216" i="4" s="1"/>
  <c r="T224" i="3"/>
  <c r="AD224" i="3" s="1"/>
  <c r="M215" i="4"/>
  <c r="N215" i="4" s="1"/>
  <c r="P215" i="4" s="1"/>
  <c r="Y221" i="3" l="1"/>
  <c r="H214" i="4" s="1"/>
  <c r="X221" i="3"/>
  <c r="W221" i="3"/>
  <c r="E214" i="4" s="1"/>
  <c r="AF220" i="3"/>
  <c r="F213" i="4"/>
  <c r="G213" i="4" s="1"/>
  <c r="I213" i="4" s="1"/>
  <c r="R213" i="4" s="1"/>
  <c r="O217" i="4"/>
  <c r="AC224" i="3"/>
  <c r="AG224" i="3" s="1"/>
  <c r="AB224" i="3"/>
  <c r="L217" i="4" s="1"/>
  <c r="M216" i="4"/>
  <c r="N216" i="4" s="1"/>
  <c r="P216" i="4" s="1"/>
  <c r="T225" i="3"/>
  <c r="AD225" i="3" s="1"/>
  <c r="AF221" i="3" l="1"/>
  <c r="F214" i="4"/>
  <c r="G214" i="4" s="1"/>
  <c r="I214" i="4" s="1"/>
  <c r="R214" i="4" s="1"/>
  <c r="Y222" i="3"/>
  <c r="H215" i="4" s="1"/>
  <c r="W222" i="3"/>
  <c r="E215" i="4" s="1"/>
  <c r="X222" i="3"/>
  <c r="O218" i="4"/>
  <c r="AC225" i="3"/>
  <c r="AG225" i="3" s="1"/>
  <c r="AB225" i="3"/>
  <c r="L218" i="4" s="1"/>
  <c r="T226" i="3"/>
  <c r="AD226" i="3" s="1"/>
  <c r="M217" i="4"/>
  <c r="N217" i="4" s="1"/>
  <c r="P217" i="4" s="1"/>
  <c r="Y223" i="3" l="1"/>
  <c r="H216" i="4" s="1"/>
  <c r="X223" i="3"/>
  <c r="W223" i="3"/>
  <c r="E216" i="4" s="1"/>
  <c r="AF222" i="3"/>
  <c r="F215" i="4"/>
  <c r="G215" i="4" s="1"/>
  <c r="I215" i="4" s="1"/>
  <c r="R215" i="4" s="1"/>
  <c r="AC226" i="3"/>
  <c r="AG226" i="3" s="1"/>
  <c r="AB226" i="3"/>
  <c r="L219" i="4" s="1"/>
  <c r="O219" i="4"/>
  <c r="T227" i="3"/>
  <c r="AD227" i="3" s="1"/>
  <c r="M218" i="4"/>
  <c r="N218" i="4" s="1"/>
  <c r="P218" i="4" s="1"/>
  <c r="Y224" i="3" l="1"/>
  <c r="H217" i="4" s="1"/>
  <c r="W224" i="3"/>
  <c r="E217" i="4" s="1"/>
  <c r="X224" i="3"/>
  <c r="AF223" i="3"/>
  <c r="F216" i="4"/>
  <c r="G216" i="4" s="1"/>
  <c r="I216" i="4" s="1"/>
  <c r="R216" i="4" s="1"/>
  <c r="AC227" i="3"/>
  <c r="AG227" i="3" s="1"/>
  <c r="AB227" i="3"/>
  <c r="L220" i="4" s="1"/>
  <c r="O220" i="4"/>
  <c r="M219" i="4"/>
  <c r="N219" i="4" s="1"/>
  <c r="P219" i="4" s="1"/>
  <c r="T228" i="3"/>
  <c r="AD228" i="3" s="1"/>
  <c r="AF224" i="3" l="1"/>
  <c r="F217" i="4"/>
  <c r="G217" i="4" s="1"/>
  <c r="I217" i="4" s="1"/>
  <c r="R217" i="4" s="1"/>
  <c r="Y225" i="3"/>
  <c r="H218" i="4" s="1"/>
  <c r="X225" i="3"/>
  <c r="W225" i="3"/>
  <c r="E218" i="4" s="1"/>
  <c r="O221" i="4"/>
  <c r="AC228" i="3"/>
  <c r="AG228" i="3" s="1"/>
  <c r="AB228" i="3"/>
  <c r="L221" i="4" s="1"/>
  <c r="T229" i="3"/>
  <c r="AD229" i="3" s="1"/>
  <c r="M220" i="4"/>
  <c r="N220" i="4" s="1"/>
  <c r="P220" i="4" s="1"/>
  <c r="Y226" i="3" l="1"/>
  <c r="H219" i="4" s="1"/>
  <c r="W226" i="3"/>
  <c r="E219" i="4" s="1"/>
  <c r="X226" i="3"/>
  <c r="AF225" i="3"/>
  <c r="F218" i="4"/>
  <c r="G218" i="4" s="1"/>
  <c r="I218" i="4" s="1"/>
  <c r="R218" i="4" s="1"/>
  <c r="S218" i="4" s="1"/>
  <c r="AB229" i="3"/>
  <c r="L222" i="4" s="1"/>
  <c r="O222" i="4"/>
  <c r="AC229" i="3"/>
  <c r="AG229" i="3" s="1"/>
  <c r="M221" i="4"/>
  <c r="N221" i="4" s="1"/>
  <c r="P221" i="4" s="1"/>
  <c r="T230" i="3"/>
  <c r="AD230" i="3" s="1"/>
  <c r="B36" i="1" l="1"/>
  <c r="T218" i="4"/>
  <c r="D36" i="1" s="1"/>
  <c r="Y227" i="3"/>
  <c r="H220" i="4" s="1"/>
  <c r="W227" i="3"/>
  <c r="E220" i="4" s="1"/>
  <c r="X227" i="3"/>
  <c r="AF226" i="3"/>
  <c r="F219" i="4"/>
  <c r="G219" i="4" s="1"/>
  <c r="I219" i="4" s="1"/>
  <c r="R219" i="4" s="1"/>
  <c r="O223" i="4"/>
  <c r="AB230" i="3"/>
  <c r="L223" i="4" s="1"/>
  <c r="AC230" i="3"/>
  <c r="AG230" i="3" s="1"/>
  <c r="T231" i="3"/>
  <c r="AD231" i="3" s="1"/>
  <c r="M222" i="4"/>
  <c r="N222" i="4" s="1"/>
  <c r="P222" i="4" s="1"/>
  <c r="AF227" i="3" l="1"/>
  <c r="F220" i="4"/>
  <c r="G220" i="4" s="1"/>
  <c r="I220" i="4" s="1"/>
  <c r="R220" i="4" s="1"/>
  <c r="Y228" i="3"/>
  <c r="H221" i="4" s="1"/>
  <c r="X228" i="3"/>
  <c r="W228" i="3"/>
  <c r="E221" i="4" s="1"/>
  <c r="O224" i="4"/>
  <c r="AC231" i="3"/>
  <c r="AG231" i="3" s="1"/>
  <c r="AB231" i="3"/>
  <c r="L224" i="4" s="1"/>
  <c r="T232" i="3"/>
  <c r="AD232" i="3" s="1"/>
  <c r="M223" i="4"/>
  <c r="N223" i="4" s="1"/>
  <c r="P223" i="4" s="1"/>
  <c r="Y229" i="3" l="1"/>
  <c r="H222" i="4" s="1"/>
  <c r="W229" i="3"/>
  <c r="E222" i="4" s="1"/>
  <c r="X229" i="3"/>
  <c r="AF228" i="3"/>
  <c r="F221" i="4"/>
  <c r="G221" i="4" s="1"/>
  <c r="I221" i="4" s="1"/>
  <c r="R221" i="4" s="1"/>
  <c r="O225" i="4"/>
  <c r="AC232" i="3"/>
  <c r="AG232" i="3" s="1"/>
  <c r="AB232" i="3"/>
  <c r="L225" i="4" s="1"/>
  <c r="M224" i="4"/>
  <c r="N224" i="4" s="1"/>
  <c r="P224" i="4" s="1"/>
  <c r="T233" i="3"/>
  <c r="AD233" i="3" s="1"/>
  <c r="Y230" i="3" l="1"/>
  <c r="H223" i="4" s="1"/>
  <c r="X230" i="3"/>
  <c r="W230" i="3"/>
  <c r="E223" i="4" s="1"/>
  <c r="AF229" i="3"/>
  <c r="F222" i="4"/>
  <c r="G222" i="4" s="1"/>
  <c r="I222" i="4" s="1"/>
  <c r="R222" i="4" s="1"/>
  <c r="O226" i="4"/>
  <c r="AC233" i="3"/>
  <c r="AG233" i="3" s="1"/>
  <c r="AB233" i="3"/>
  <c r="L226" i="4" s="1"/>
  <c r="M225" i="4"/>
  <c r="N225" i="4" s="1"/>
  <c r="P225" i="4" s="1"/>
  <c r="T234" i="3"/>
  <c r="AD234" i="3" s="1"/>
  <c r="AF230" i="3" l="1"/>
  <c r="F223" i="4"/>
  <c r="G223" i="4" s="1"/>
  <c r="I223" i="4" s="1"/>
  <c r="R223" i="4" s="1"/>
  <c r="Y231" i="3"/>
  <c r="H224" i="4" s="1"/>
  <c r="X231" i="3"/>
  <c r="W231" i="3"/>
  <c r="E224" i="4" s="1"/>
  <c r="AC234" i="3"/>
  <c r="AG234" i="3" s="1"/>
  <c r="AB234" i="3"/>
  <c r="L227" i="4" s="1"/>
  <c r="O227" i="4"/>
  <c r="M226" i="4"/>
  <c r="N226" i="4" s="1"/>
  <c r="P226" i="4" s="1"/>
  <c r="T235" i="3"/>
  <c r="AD235" i="3" s="1"/>
  <c r="AF231" i="3" l="1"/>
  <c r="F224" i="4"/>
  <c r="G224" i="4" s="1"/>
  <c r="I224" i="4" s="1"/>
  <c r="R224" i="4" s="1"/>
  <c r="Y232" i="3"/>
  <c r="H225" i="4" s="1"/>
  <c r="W232" i="3"/>
  <c r="E225" i="4" s="1"/>
  <c r="X232" i="3"/>
  <c r="AC235" i="3"/>
  <c r="AG235" i="3" s="1"/>
  <c r="AB235" i="3"/>
  <c r="L228" i="4" s="1"/>
  <c r="O228" i="4"/>
  <c r="T236" i="3"/>
  <c r="AD236" i="3" s="1"/>
  <c r="M227" i="4"/>
  <c r="N227" i="4" s="1"/>
  <c r="P227" i="4" s="1"/>
  <c r="AF232" i="3" l="1"/>
  <c r="F225" i="4"/>
  <c r="G225" i="4" s="1"/>
  <c r="I225" i="4" s="1"/>
  <c r="R225" i="4" s="1"/>
  <c r="Y233" i="3"/>
  <c r="H226" i="4" s="1"/>
  <c r="X233" i="3"/>
  <c r="W233" i="3"/>
  <c r="E226" i="4" s="1"/>
  <c r="O229" i="4"/>
  <c r="AC236" i="3"/>
  <c r="AG236" i="3" s="1"/>
  <c r="AB236" i="3"/>
  <c r="L229" i="4" s="1"/>
  <c r="M228" i="4"/>
  <c r="N228" i="4" s="1"/>
  <c r="P228" i="4" s="1"/>
  <c r="T237" i="3"/>
  <c r="AD237" i="3" s="1"/>
  <c r="AF233" i="3" l="1"/>
  <c r="F226" i="4"/>
  <c r="G226" i="4" s="1"/>
  <c r="I226" i="4" s="1"/>
  <c r="R226" i="4" s="1"/>
  <c r="Y234" i="3"/>
  <c r="H227" i="4" s="1"/>
  <c r="X234" i="3"/>
  <c r="W234" i="3"/>
  <c r="E227" i="4" s="1"/>
  <c r="AB237" i="3"/>
  <c r="L230" i="4" s="1"/>
  <c r="O230" i="4"/>
  <c r="AC237" i="3"/>
  <c r="AG237" i="3" s="1"/>
  <c r="M229" i="4"/>
  <c r="N229" i="4" s="1"/>
  <c r="P229" i="4" s="1"/>
  <c r="T238" i="3"/>
  <c r="AD238" i="3" s="1"/>
  <c r="Y235" i="3" l="1"/>
  <c r="H228" i="4" s="1"/>
  <c r="X235" i="3"/>
  <c r="W235" i="3"/>
  <c r="E228" i="4" s="1"/>
  <c r="AF234" i="3"/>
  <c r="F227" i="4"/>
  <c r="G227" i="4" s="1"/>
  <c r="I227" i="4" s="1"/>
  <c r="R227" i="4" s="1"/>
  <c r="O231" i="4"/>
  <c r="AB238" i="3"/>
  <c r="L231" i="4" s="1"/>
  <c r="AC238" i="3"/>
  <c r="AG238" i="3" s="1"/>
  <c r="M230" i="4"/>
  <c r="N230" i="4" s="1"/>
  <c r="P230" i="4" s="1"/>
  <c r="T239" i="3"/>
  <c r="AD239" i="3" s="1"/>
  <c r="Y236" i="3" l="1"/>
  <c r="H229" i="4" s="1"/>
  <c r="W236" i="3"/>
  <c r="E229" i="4" s="1"/>
  <c r="X236" i="3"/>
  <c r="AF235" i="3"/>
  <c r="F228" i="4"/>
  <c r="G228" i="4" s="1"/>
  <c r="I228" i="4" s="1"/>
  <c r="R228" i="4" s="1"/>
  <c r="O232" i="4"/>
  <c r="AC239" i="3"/>
  <c r="AG239" i="3" s="1"/>
  <c r="AB239" i="3"/>
  <c r="L232" i="4" s="1"/>
  <c r="M231" i="4"/>
  <c r="N231" i="4" s="1"/>
  <c r="P231" i="4" s="1"/>
  <c r="T240" i="3"/>
  <c r="AD240" i="3" s="1"/>
  <c r="AF236" i="3" l="1"/>
  <c r="F229" i="4"/>
  <c r="G229" i="4" s="1"/>
  <c r="I229" i="4" s="1"/>
  <c r="R229" i="4" s="1"/>
  <c r="Y237" i="3"/>
  <c r="H230" i="4" s="1"/>
  <c r="W237" i="3"/>
  <c r="E230" i="4" s="1"/>
  <c r="X237" i="3"/>
  <c r="O233" i="4"/>
  <c r="AC240" i="3"/>
  <c r="AG240" i="3" s="1"/>
  <c r="AB240" i="3"/>
  <c r="L233" i="4" s="1"/>
  <c r="M232" i="4"/>
  <c r="N232" i="4" s="1"/>
  <c r="P232" i="4" s="1"/>
  <c r="T241" i="3"/>
  <c r="AD241" i="3" s="1"/>
  <c r="AF237" i="3" l="1"/>
  <c r="F230" i="4"/>
  <c r="G230" i="4" s="1"/>
  <c r="I230" i="4" s="1"/>
  <c r="R230" i="4" s="1"/>
  <c r="S230" i="4" s="1"/>
  <c r="Y238" i="3"/>
  <c r="H231" i="4" s="1"/>
  <c r="X238" i="3"/>
  <c r="W238" i="3"/>
  <c r="E231" i="4" s="1"/>
  <c r="O234" i="4"/>
  <c r="AC241" i="3"/>
  <c r="AG241" i="3" s="1"/>
  <c r="AB241" i="3"/>
  <c r="L234" i="4" s="1"/>
  <c r="M233" i="4"/>
  <c r="N233" i="4" s="1"/>
  <c r="P233" i="4" s="1"/>
  <c r="T242" i="3"/>
  <c r="AD242" i="3" s="1"/>
  <c r="AF238" i="3" l="1"/>
  <c r="F231" i="4"/>
  <c r="G231" i="4" s="1"/>
  <c r="I231" i="4" s="1"/>
  <c r="R231" i="4" s="1"/>
  <c r="Y239" i="3"/>
  <c r="H232" i="4" s="1"/>
  <c r="X239" i="3"/>
  <c r="W239" i="3"/>
  <c r="E232" i="4" s="1"/>
  <c r="T230" i="4"/>
  <c r="D37" i="1" s="1"/>
  <c r="B37" i="1"/>
  <c r="AC242" i="3"/>
  <c r="AG242" i="3" s="1"/>
  <c r="AB242" i="3"/>
  <c r="L235" i="4" s="1"/>
  <c r="O235" i="4"/>
  <c r="M234" i="4"/>
  <c r="N234" i="4" s="1"/>
  <c r="P234" i="4" s="1"/>
  <c r="T243" i="3"/>
  <c r="AD243" i="3" s="1"/>
  <c r="Y240" i="3" l="1"/>
  <c r="H233" i="4" s="1"/>
  <c r="X240" i="3"/>
  <c r="W240" i="3"/>
  <c r="E233" i="4" s="1"/>
  <c r="AF239" i="3"/>
  <c r="F232" i="4"/>
  <c r="G232" i="4" s="1"/>
  <c r="I232" i="4" s="1"/>
  <c r="R232" i="4" s="1"/>
  <c r="AC243" i="3"/>
  <c r="AG243" i="3" s="1"/>
  <c r="AB243" i="3"/>
  <c r="L236" i="4" s="1"/>
  <c r="O236" i="4"/>
  <c r="T244" i="3"/>
  <c r="AD244" i="3" s="1"/>
  <c r="M235" i="4"/>
  <c r="N235" i="4" s="1"/>
  <c r="P235" i="4" s="1"/>
  <c r="AF240" i="3" l="1"/>
  <c r="F233" i="4"/>
  <c r="G233" i="4" s="1"/>
  <c r="I233" i="4" s="1"/>
  <c r="R233" i="4" s="1"/>
  <c r="Y241" i="3"/>
  <c r="H234" i="4" s="1"/>
  <c r="X241" i="3"/>
  <c r="W241" i="3"/>
  <c r="E234" i="4" s="1"/>
  <c r="O237" i="4"/>
  <c r="AC244" i="3"/>
  <c r="AG244" i="3" s="1"/>
  <c r="AB244" i="3"/>
  <c r="L237" i="4" s="1"/>
  <c r="M236" i="4"/>
  <c r="N236" i="4" s="1"/>
  <c r="P236" i="4" s="1"/>
  <c r="T245" i="3"/>
  <c r="AD245" i="3" s="1"/>
  <c r="Y242" i="3" l="1"/>
  <c r="H235" i="4" s="1"/>
  <c r="W242" i="3"/>
  <c r="E235" i="4" s="1"/>
  <c r="X242" i="3"/>
  <c r="AF241" i="3"/>
  <c r="F234" i="4"/>
  <c r="G234" i="4" s="1"/>
  <c r="I234" i="4" s="1"/>
  <c r="R234" i="4" s="1"/>
  <c r="AB245" i="3"/>
  <c r="L238" i="4" s="1"/>
  <c r="O238" i="4"/>
  <c r="AC245" i="3"/>
  <c r="AG245" i="3" s="1"/>
  <c r="T246" i="3"/>
  <c r="AD246" i="3" s="1"/>
  <c r="M237" i="4"/>
  <c r="N237" i="4" s="1"/>
  <c r="P237" i="4" s="1"/>
  <c r="AF242" i="3" l="1"/>
  <c r="F235" i="4"/>
  <c r="G235" i="4" s="1"/>
  <c r="I235" i="4" s="1"/>
  <c r="R235" i="4" s="1"/>
  <c r="Y243" i="3"/>
  <c r="H236" i="4" s="1"/>
  <c r="X243" i="3"/>
  <c r="W243" i="3"/>
  <c r="E236" i="4" s="1"/>
  <c r="O239" i="4"/>
  <c r="AB246" i="3"/>
  <c r="L239" i="4" s="1"/>
  <c r="AC246" i="3"/>
  <c r="AG246" i="3" s="1"/>
  <c r="T247" i="3"/>
  <c r="AD247" i="3" s="1"/>
  <c r="M238" i="4"/>
  <c r="N238" i="4" s="1"/>
  <c r="P238" i="4" s="1"/>
  <c r="AF243" i="3" l="1"/>
  <c r="F236" i="4"/>
  <c r="G236" i="4" s="1"/>
  <c r="I236" i="4" s="1"/>
  <c r="R236" i="4" s="1"/>
  <c r="Y244" i="3"/>
  <c r="H237" i="4" s="1"/>
  <c r="W244" i="3"/>
  <c r="E237" i="4" s="1"/>
  <c r="X244" i="3"/>
  <c r="O240" i="4"/>
  <c r="AC247" i="3"/>
  <c r="AG247" i="3" s="1"/>
  <c r="AB247" i="3"/>
  <c r="L240" i="4" s="1"/>
  <c r="M239" i="4"/>
  <c r="N239" i="4" s="1"/>
  <c r="P239" i="4" s="1"/>
  <c r="T248" i="3"/>
  <c r="AD248" i="3" s="1"/>
  <c r="Y245" i="3" l="1"/>
  <c r="H238" i="4" s="1"/>
  <c r="X245" i="3"/>
  <c r="W245" i="3"/>
  <c r="E238" i="4" s="1"/>
  <c r="AF244" i="3"/>
  <c r="F237" i="4"/>
  <c r="G237" i="4" s="1"/>
  <c r="I237" i="4" s="1"/>
  <c r="R237" i="4" s="1"/>
  <c r="O241" i="4"/>
  <c r="AC248" i="3"/>
  <c r="AG248" i="3" s="1"/>
  <c r="AB248" i="3"/>
  <c r="L241" i="4" s="1"/>
  <c r="M240" i="4"/>
  <c r="N240" i="4" s="1"/>
  <c r="P240" i="4" s="1"/>
  <c r="T249" i="3"/>
  <c r="AD249" i="3" s="1"/>
  <c r="Y246" i="3" l="1"/>
  <c r="H239" i="4" s="1"/>
  <c r="W246" i="3"/>
  <c r="E239" i="4" s="1"/>
  <c r="X246" i="3"/>
  <c r="AF245" i="3"/>
  <c r="F238" i="4"/>
  <c r="G238" i="4" s="1"/>
  <c r="I238" i="4" s="1"/>
  <c r="R238" i="4" s="1"/>
  <c r="O242" i="4"/>
  <c r="AC249" i="3"/>
  <c r="AG249" i="3" s="1"/>
  <c r="AB249" i="3"/>
  <c r="L242" i="4" s="1"/>
  <c r="M241" i="4"/>
  <c r="N241" i="4" s="1"/>
  <c r="P241" i="4" s="1"/>
  <c r="T250" i="3"/>
  <c r="AD250" i="3" s="1"/>
  <c r="AF246" i="3" l="1"/>
  <c r="F239" i="4"/>
  <c r="G239" i="4" s="1"/>
  <c r="I239" i="4" s="1"/>
  <c r="R239" i="4" s="1"/>
  <c r="Y247" i="3"/>
  <c r="H240" i="4" s="1"/>
  <c r="X247" i="3"/>
  <c r="W247" i="3"/>
  <c r="E240" i="4" s="1"/>
  <c r="AC250" i="3"/>
  <c r="AG250" i="3" s="1"/>
  <c r="AB250" i="3"/>
  <c r="M242" i="4"/>
  <c r="N242" i="4" s="1"/>
  <c r="P242" i="4" s="1"/>
  <c r="T251" i="3"/>
  <c r="AD251" i="3" s="1"/>
  <c r="AF247" i="3" l="1"/>
  <c r="F240" i="4"/>
  <c r="G240" i="4" s="1"/>
  <c r="I240" i="4" s="1"/>
  <c r="R240" i="4" s="1"/>
  <c r="Y248" i="3"/>
  <c r="H241" i="4" s="1"/>
  <c r="W248" i="3"/>
  <c r="E241" i="4" s="1"/>
  <c r="X248" i="3"/>
  <c r="AC251" i="3"/>
  <c r="AG251" i="3" s="1"/>
  <c r="AB251" i="3"/>
  <c r="T252" i="3"/>
  <c r="AD252" i="3" s="1"/>
  <c r="Y249" i="3" l="1"/>
  <c r="H242" i="4" s="1"/>
  <c r="W249" i="3"/>
  <c r="E242" i="4" s="1"/>
  <c r="X249" i="3"/>
  <c r="AF248" i="3"/>
  <c r="F241" i="4"/>
  <c r="G241" i="4" s="1"/>
  <c r="I241" i="4" s="1"/>
  <c r="R241" i="4" s="1"/>
  <c r="AC252" i="3"/>
  <c r="AG252" i="3" s="1"/>
  <c r="AB252" i="3"/>
  <c r="T253" i="3"/>
  <c r="AD253" i="3" s="1"/>
  <c r="AF249" i="3" l="1"/>
  <c r="F242" i="4"/>
  <c r="G242" i="4" s="1"/>
  <c r="I242" i="4" s="1"/>
  <c r="R242" i="4" s="1"/>
  <c r="S242" i="4" s="1"/>
  <c r="Y250" i="3"/>
  <c r="X250" i="3"/>
  <c r="AF250" i="3" s="1"/>
  <c r="W250" i="3"/>
  <c r="AB253" i="3"/>
  <c r="AC253" i="3"/>
  <c r="AG253" i="3" s="1"/>
  <c r="T254" i="3"/>
  <c r="AD254" i="3" s="1"/>
  <c r="Y251" i="3" l="1"/>
  <c r="X251" i="3"/>
  <c r="AF251" i="3" s="1"/>
  <c r="W251" i="3"/>
  <c r="B38" i="1"/>
  <c r="T242" i="4"/>
  <c r="D38" i="1" s="1"/>
  <c r="AB254" i="3"/>
  <c r="AC254" i="3"/>
  <c r="AG254" i="3" s="1"/>
  <c r="T255" i="3"/>
  <c r="AD255" i="3" s="1"/>
  <c r="Q13" i="1" l="1"/>
  <c r="A41" i="1"/>
  <c r="P13" i="1"/>
  <c r="A11" i="1"/>
  <c r="A13" i="1"/>
  <c r="O13" i="1"/>
  <c r="Y252" i="3"/>
  <c r="X252" i="3"/>
  <c r="AF252" i="3" s="1"/>
  <c r="W252" i="3"/>
  <c r="AC255" i="3"/>
  <c r="AG255" i="3" s="1"/>
  <c r="AB255" i="3"/>
  <c r="Y253" i="3" l="1"/>
  <c r="X253" i="3"/>
  <c r="AF253" i="3" s="1"/>
  <c r="W253" i="3"/>
  <c r="AG3" i="3"/>
  <c r="Y254" i="3" l="1"/>
  <c r="W254" i="3"/>
  <c r="X254" i="3"/>
  <c r="AF254" i="3" s="1"/>
  <c r="Y255" i="3" l="1"/>
  <c r="X255" i="3"/>
  <c r="AF255" i="3" s="1"/>
  <c r="AF3" i="3" s="1"/>
  <c r="W255" i="3"/>
  <c r="A14" i="1" l="1"/>
  <c r="AH3" i="3"/>
  <c r="N13" i="1" s="1"/>
</calcChain>
</file>

<file path=xl/sharedStrings.xml><?xml version="1.0" encoding="utf-8"?>
<sst xmlns="http://schemas.openxmlformats.org/spreadsheetml/2006/main" count="682" uniqueCount="77">
  <si>
    <t>jour</t>
  </si>
  <si>
    <t>mois</t>
  </si>
  <si>
    <t>année</t>
  </si>
  <si>
    <t>date titu</t>
  </si>
  <si>
    <t>Situation dans la nouvelle grille au 01/07/2023</t>
  </si>
  <si>
    <t>janvier</t>
  </si>
  <si>
    <t>date échelon</t>
  </si>
  <si>
    <t>grade</t>
  </si>
  <si>
    <t>conseiller</t>
  </si>
  <si>
    <t>février</t>
  </si>
  <si>
    <t>date de titularisation</t>
  </si>
  <si>
    <t>mars</t>
  </si>
  <si>
    <t>échelon détenu</t>
  </si>
  <si>
    <t>avril</t>
  </si>
  <si>
    <t>depuis le</t>
  </si>
  <si>
    <t>mai</t>
  </si>
  <si>
    <t>juin</t>
  </si>
  <si>
    <t>juillet</t>
  </si>
  <si>
    <t>août</t>
  </si>
  <si>
    <t>septembre</t>
  </si>
  <si>
    <t>octobre</t>
  </si>
  <si>
    <t>novembre</t>
  </si>
  <si>
    <t>décembre</t>
  </si>
  <si>
    <t>mois titu</t>
  </si>
  <si>
    <t>mois échelon</t>
  </si>
  <si>
    <t>échelon</t>
  </si>
  <si>
    <t>INM</t>
  </si>
  <si>
    <t>indemn.</t>
  </si>
  <si>
    <t>premier conseiller</t>
  </si>
  <si>
    <t>ancienneté</t>
  </si>
  <si>
    <t>chgt</t>
  </si>
  <si>
    <t>nb jours</t>
  </si>
  <si>
    <t>jour 6 ans</t>
  </si>
  <si>
    <t>mois promotion</t>
  </si>
  <si>
    <t>échelon promo</t>
  </si>
  <si>
    <t>décalage</t>
  </si>
  <si>
    <t>éch</t>
  </si>
  <si>
    <t>traitement</t>
  </si>
  <si>
    <t>indemnitaire</t>
  </si>
  <si>
    <t>total</t>
  </si>
  <si>
    <t>atterrissage</t>
  </si>
  <si>
    <t>différence par année</t>
  </si>
  <si>
    <t>Simulateur de reclassement  - date de promotion au grade de premier conseiller</t>
  </si>
  <si>
    <t>sans attendre d'atteindre le 7e échelon</t>
  </si>
  <si>
    <t>si promotion au 7e échelon</t>
  </si>
  <si>
    <t>différence</t>
  </si>
  <si>
    <t>Différence si promotion</t>
  </si>
  <si>
    <t>A REMPLIR</t>
  </si>
  <si>
    <t>date 4e échelon</t>
  </si>
  <si>
    <t>date 4e</t>
  </si>
  <si>
    <t>date 3 ans</t>
  </si>
  <si>
    <t>mois promo</t>
  </si>
  <si>
    <t>si promotion à date de promouvabilité</t>
  </si>
  <si>
    <t xml:space="preserve"> cf. arrêté portant reclassement reçu le 10/10/2023</t>
  </si>
  <si>
    <t>mois 'arrondi'</t>
  </si>
  <si>
    <t>mois C7</t>
  </si>
  <si>
    <t>si promo</t>
  </si>
  <si>
    <t>si C7</t>
  </si>
  <si>
    <t>si à date promo</t>
  </si>
  <si>
    <t>index</t>
  </si>
  <si>
    <t>idemn.</t>
  </si>
  <si>
    <t>Vous êtes promouvable le</t>
  </si>
  <si>
    <t>date 7e échelon</t>
  </si>
  <si>
    <t>date 7e</t>
  </si>
  <si>
    <t>promo</t>
  </si>
  <si>
    <t>si à C7</t>
  </si>
  <si>
    <t>C7</t>
  </si>
  <si>
    <t>même mois promo: arrondir au dessus</t>
  </si>
  <si>
    <t>à arrondir</t>
  </si>
  <si>
    <t>décalage promo</t>
  </si>
  <si>
    <t>différence
cumulée</t>
  </si>
  <si>
    <t>N.B.: Le présent outil est proposé sans garantie d'exactitude, notamment pour les dates projetées de changements d'échelon, de promotion ou les prévisions de traitement pour l'avenir. Il permet une projection théorique : il n’anticipe pas de modification de la valeur du point d’indice, il ne tient pas compte de la rémunération indemnitaire qui devrait évoluer prochainement. 
Pour un examen plus précis de votre situation ou pour nous signaler une erreur, merci de nous contacter.</t>
  </si>
  <si>
    <t>indemn</t>
  </si>
  <si>
    <t>décalage arrondi</t>
  </si>
  <si>
    <t>à utiliser</t>
  </si>
  <si>
    <t>date 8e</t>
  </si>
  <si>
    <t>Vous êtes au 7e échelon 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</si>
</sst>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12"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theme="0"/>
      <name val="Calibri"/>
      <family val="2"/>
      <scheme val="minor"/>
    </font>
    <font>
      <b/>
      <sz val="11"/>
      <color theme="0"/>
      <name val="Calibri"/>
      <family val="2"/>
      <scheme val="minor"/>
    </font>
    <font>
      <b/>
      <sz val="14"/>
      <color theme="0"/>
      <name val="Calibri"/>
      <family val="2"/>
      <scheme val="minor"/>
    </font>
    <font>
      <i/>
      <sz val="9"/>
      <color theme="1"/>
      <name val="Calibri"/>
      <family val="2"/>
      <scheme val="minor"/>
    </font>
    <font>
      <sz val="12"/>
      <color theme="0"/>
      <name val="Calibri"/>
      <family val="2"/>
      <scheme val="minor"/>
    </font>
    <font>
      <sz val="11"/>
      <color rgb="FFFF0000"/>
      <name val="Calibri"/>
      <family val="2"/>
      <scheme val="minor"/>
    </font>
    <font>
      <i/>
      <sz val="11"/>
      <color theme="0"/>
      <name val="Calibri"/>
      <family val="2"/>
      <scheme val="minor"/>
    </font>
    <font>
      <b/>
      <i/>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411858"/>
        <bgColor indexed="64"/>
      </patternFill>
    </fill>
    <fill>
      <patternFill patternType="solid">
        <fgColor theme="0" tint="-0.249977111117893"/>
        <bgColor indexed="64"/>
      </patternFill>
    </fill>
    <fill>
      <patternFill patternType="solid">
        <fgColor rgb="FF401958"/>
        <bgColor indexed="64"/>
      </patternFill>
    </fill>
    <fill>
      <patternFill patternType="solid">
        <fgColor rgb="FFFFC000"/>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s>
  <cellStyleXfs count="1">
    <xf numFmtId="0" fontId="0" fillId="0" borderId="0"/>
  </cellStyleXfs>
  <cellXfs count="126">
    <xf numFmtId="0" fontId="0" fillId="0" borderId="0" xfId="0"/>
    <xf numFmtId="0" fontId="0" fillId="2" borderId="0" xfId="0" applyFill="1" applyAlignment="1">
      <alignment horizontal="center"/>
    </xf>
    <xf numFmtId="0" fontId="0" fillId="2" borderId="0" xfId="0" applyFill="1"/>
    <xf numFmtId="0" fontId="2" fillId="2" borderId="0" xfId="0" applyFont="1" applyFill="1"/>
    <xf numFmtId="0" fontId="0" fillId="2" borderId="0" xfId="0" applyFill="1"/>
    <xf numFmtId="0" fontId="0" fillId="2" borderId="0" xfId="0" applyFill="1" applyAlignment="1"/>
    <xf numFmtId="164" fontId="0" fillId="2" borderId="0" xfId="0" applyNumberFormat="1" applyFill="1"/>
    <xf numFmtId="0" fontId="4" fillId="2" borderId="0" xfId="0" applyFont="1" applyFill="1"/>
    <xf numFmtId="0" fontId="0" fillId="4" borderId="16" xfId="0" applyFill="1" applyBorder="1"/>
    <xf numFmtId="0" fontId="0" fillId="4" borderId="13" xfId="0" applyFill="1" applyBorder="1" applyAlignment="1">
      <alignment horizontal="center"/>
    </xf>
    <xf numFmtId="0" fontId="0" fillId="4" borderId="14" xfId="0" applyFill="1" applyBorder="1"/>
    <xf numFmtId="164" fontId="0" fillId="4" borderId="13" xfId="0" applyNumberFormat="1" applyFill="1" applyBorder="1"/>
    <xf numFmtId="164" fontId="4" fillId="2" borderId="0" xfId="0" applyNumberFormat="1" applyFont="1" applyFill="1"/>
    <xf numFmtId="164" fontId="2" fillId="2" borderId="0" xfId="0" applyNumberFormat="1" applyFont="1" applyFill="1" applyProtection="1">
      <protection hidden="1"/>
    </xf>
    <xf numFmtId="164" fontId="0" fillId="2" borderId="0" xfId="0" applyNumberFormat="1" applyFill="1" applyAlignment="1">
      <alignment horizontal="center"/>
    </xf>
    <xf numFmtId="164" fontId="0" fillId="2" borderId="0" xfId="0" applyNumberFormat="1" applyFill="1" applyAlignment="1">
      <alignment horizontal="right"/>
    </xf>
    <xf numFmtId="0" fontId="2" fillId="2" borderId="0" xfId="0" applyFont="1" applyFill="1" applyAlignment="1" applyProtection="1">
      <alignment horizontal="center"/>
      <protection hidden="1"/>
    </xf>
    <xf numFmtId="0" fontId="5" fillId="5" borderId="0" xfId="0" applyFont="1" applyFill="1" applyAlignment="1">
      <alignment horizontal="center"/>
    </xf>
    <xf numFmtId="164" fontId="5" fillId="5" borderId="0" xfId="0" applyNumberFormat="1" applyFont="1" applyFill="1" applyAlignment="1">
      <alignment horizontal="center"/>
    </xf>
    <xf numFmtId="0" fontId="0" fillId="4" borderId="5" xfId="0" applyFill="1" applyBorder="1"/>
    <xf numFmtId="0" fontId="0" fillId="4" borderId="5" xfId="0" applyFill="1" applyBorder="1" applyAlignment="1">
      <alignment horizontal="center"/>
    </xf>
    <xf numFmtId="0" fontId="2" fillId="4" borderId="5" xfId="0" applyFont="1" applyFill="1" applyBorder="1" applyAlignment="1" applyProtection="1">
      <alignment horizontal="center"/>
      <protection hidden="1"/>
    </xf>
    <xf numFmtId="164" fontId="2" fillId="4" borderId="5" xfId="0" applyNumberFormat="1" applyFont="1" applyFill="1" applyBorder="1" applyProtection="1">
      <protection hidden="1"/>
    </xf>
    <xf numFmtId="164" fontId="0" fillId="4" borderId="5" xfId="0" applyNumberFormat="1" applyFill="1" applyBorder="1"/>
    <xf numFmtId="0" fontId="5" fillId="2" borderId="0" xfId="0" applyFont="1" applyFill="1" applyBorder="1" applyAlignment="1">
      <alignment horizontal="center"/>
    </xf>
    <xf numFmtId="164" fontId="5" fillId="2" borderId="0" xfId="0" applyNumberFormat="1" applyFont="1" applyFill="1" applyBorder="1" applyAlignment="1">
      <alignment horizontal="center"/>
    </xf>
    <xf numFmtId="164" fontId="0" fillId="2" borderId="0" xfId="0" applyNumberFormat="1" applyFill="1" applyBorder="1"/>
    <xf numFmtId="0" fontId="4" fillId="2" borderId="0" xfId="0" applyFont="1" applyFill="1" applyBorder="1"/>
    <xf numFmtId="0" fontId="0" fillId="4" borderId="2" xfId="0" applyFill="1" applyBorder="1"/>
    <xf numFmtId="0" fontId="4" fillId="2" borderId="11" xfId="0" applyFont="1" applyFill="1" applyBorder="1"/>
    <xf numFmtId="0" fontId="0" fillId="4" borderId="2" xfId="0" applyFill="1" applyBorder="1" applyAlignment="1">
      <alignment horizontal="center"/>
    </xf>
    <xf numFmtId="0" fontId="2" fillId="4" borderId="2" xfId="0" applyFont="1" applyFill="1" applyBorder="1" applyAlignment="1" applyProtection="1">
      <alignment horizontal="center"/>
      <protection hidden="1"/>
    </xf>
    <xf numFmtId="164" fontId="2" fillId="4" borderId="2" xfId="0" applyNumberFormat="1" applyFont="1" applyFill="1" applyBorder="1" applyProtection="1">
      <protection hidden="1"/>
    </xf>
    <xf numFmtId="164" fontId="0" fillId="4" borderId="2" xfId="0" applyNumberFormat="1" applyFill="1" applyBorder="1"/>
    <xf numFmtId="164" fontId="0" fillId="2" borderId="11" xfId="0" applyNumberFormat="1" applyFill="1" applyBorder="1"/>
    <xf numFmtId="164" fontId="0" fillId="4" borderId="3" xfId="0" applyNumberFormat="1" applyFill="1" applyBorder="1" applyAlignment="1">
      <alignment horizontal="right"/>
    </xf>
    <xf numFmtId="164" fontId="0" fillId="4" borderId="6" xfId="0" applyNumberFormat="1" applyFill="1" applyBorder="1" applyAlignment="1">
      <alignment horizontal="right"/>
    </xf>
    <xf numFmtId="0" fontId="0" fillId="4" borderId="8" xfId="0" applyFill="1" applyBorder="1"/>
    <xf numFmtId="0" fontId="4" fillId="2" borderId="16" xfId="0" applyFont="1" applyFill="1" applyBorder="1"/>
    <xf numFmtId="0" fontId="0" fillId="4" borderId="8" xfId="0" applyFill="1" applyBorder="1" applyAlignment="1">
      <alignment horizontal="center"/>
    </xf>
    <xf numFmtId="0" fontId="2" fillId="4" borderId="8" xfId="0" applyFont="1" applyFill="1" applyBorder="1" applyAlignment="1" applyProtection="1">
      <alignment horizontal="center"/>
      <protection hidden="1"/>
    </xf>
    <xf numFmtId="164" fontId="2" fillId="4" borderId="8" xfId="0" applyNumberFormat="1" applyFont="1" applyFill="1" applyBorder="1" applyProtection="1">
      <protection hidden="1"/>
    </xf>
    <xf numFmtId="164" fontId="0" fillId="4" borderId="8" xfId="0" applyNumberFormat="1" applyFill="1" applyBorder="1"/>
    <xf numFmtId="164" fontId="0" fillId="2" borderId="16" xfId="0" applyNumberFormat="1" applyFill="1" applyBorder="1"/>
    <xf numFmtId="164" fontId="0" fillId="4" borderId="9" xfId="0" applyNumberFormat="1" applyFill="1" applyBorder="1" applyAlignment="1">
      <alignment horizontal="right"/>
    </xf>
    <xf numFmtId="0" fontId="0" fillId="2" borderId="23" xfId="0" applyFill="1" applyBorder="1" applyAlignment="1" applyProtection="1">
      <alignment horizontal="center"/>
      <protection locked="0"/>
    </xf>
    <xf numFmtId="0" fontId="0" fillId="2" borderId="26" xfId="0" applyFill="1" applyBorder="1" applyAlignment="1" applyProtection="1">
      <alignment horizontal="center"/>
      <protection locked="0"/>
    </xf>
    <xf numFmtId="0" fontId="0" fillId="2" borderId="27" xfId="0" applyFill="1" applyBorder="1" applyAlignment="1" applyProtection="1">
      <alignment horizontal="center"/>
      <protection locked="0"/>
    </xf>
    <xf numFmtId="0" fontId="0" fillId="2" borderId="28" xfId="0" applyFill="1" applyBorder="1" applyAlignment="1" applyProtection="1">
      <alignment horizontal="center"/>
      <protection locked="0"/>
    </xf>
    <xf numFmtId="0" fontId="7" fillId="2" borderId="0" xfId="0" applyFont="1" applyFill="1" applyAlignment="1">
      <alignment vertical="top"/>
    </xf>
    <xf numFmtId="0" fontId="0" fillId="4" borderId="15" xfId="0" applyFill="1" applyBorder="1"/>
    <xf numFmtId="0" fontId="0" fillId="4" borderId="13" xfId="0" applyFill="1" applyBorder="1" applyAlignment="1">
      <alignment horizontal="center"/>
    </xf>
    <xf numFmtId="164" fontId="0" fillId="4" borderId="14" xfId="0" applyNumberFormat="1" applyFill="1" applyBorder="1" applyAlignment="1">
      <alignment horizontal="center"/>
    </xf>
    <xf numFmtId="0" fontId="0" fillId="2" borderId="0" xfId="0" applyFont="1" applyFill="1"/>
    <xf numFmtId="164" fontId="0" fillId="4" borderId="10" xfId="0" applyNumberFormat="1" applyFill="1" applyBorder="1" applyAlignment="1"/>
    <xf numFmtId="164" fontId="0" fillId="4" borderId="12" xfId="0" applyNumberFormat="1" applyFill="1" applyBorder="1" applyAlignment="1"/>
    <xf numFmtId="164" fontId="0" fillId="4" borderId="13" xfId="0" applyNumberFormat="1" applyFill="1" applyBorder="1" applyAlignment="1"/>
    <xf numFmtId="164" fontId="0" fillId="4" borderId="14" xfId="0" applyNumberFormat="1" applyFill="1" applyBorder="1" applyAlignment="1"/>
    <xf numFmtId="164" fontId="0" fillId="4" borderId="17" xfId="0" applyNumberFormat="1" applyFill="1" applyBorder="1" applyAlignment="1"/>
    <xf numFmtId="0" fontId="0" fillId="6" borderId="19" xfId="0" applyFill="1" applyBorder="1" applyAlignment="1"/>
    <xf numFmtId="0" fontId="0" fillId="6" borderId="20" xfId="0" applyFill="1" applyBorder="1" applyAlignment="1"/>
    <xf numFmtId="0" fontId="3" fillId="4" borderId="11" xfId="0" applyFont="1" applyFill="1" applyBorder="1"/>
    <xf numFmtId="0" fontId="3" fillId="4" borderId="12" xfId="0" applyFont="1" applyFill="1" applyBorder="1"/>
    <xf numFmtId="0" fontId="0" fillId="2" borderId="21" xfId="0" applyFill="1" applyBorder="1" applyAlignment="1" applyProtection="1">
      <alignment horizontal="center"/>
    </xf>
    <xf numFmtId="0" fontId="0" fillId="6" borderId="19" xfId="0" applyFill="1" applyBorder="1" applyAlignment="1">
      <alignment horizontal="center"/>
    </xf>
    <xf numFmtId="0" fontId="0" fillId="4" borderId="19" xfId="0" applyFill="1" applyBorder="1" applyAlignment="1">
      <alignment horizontal="center"/>
    </xf>
    <xf numFmtId="0" fontId="0" fillId="4" borderId="20" xfId="0" applyFill="1" applyBorder="1" applyAlignment="1">
      <alignment horizontal="center"/>
    </xf>
    <xf numFmtId="14" fontId="4" fillId="2" borderId="0" xfId="0" applyNumberFormat="1" applyFont="1" applyFill="1"/>
    <xf numFmtId="2" fontId="4" fillId="2" borderId="0" xfId="0" applyNumberFormat="1" applyFont="1" applyFill="1"/>
    <xf numFmtId="14" fontId="4" fillId="2" borderId="0" xfId="0" applyNumberFormat="1" applyFont="1" applyFill="1" applyAlignment="1">
      <alignment horizontal="center"/>
    </xf>
    <xf numFmtId="0" fontId="4" fillId="2" borderId="0" xfId="0" applyNumberFormat="1" applyFont="1" applyFill="1"/>
    <xf numFmtId="0" fontId="4" fillId="2" borderId="0" xfId="0" applyFont="1" applyFill="1" applyAlignment="1"/>
    <xf numFmtId="14" fontId="4" fillId="2" borderId="0" xfId="0" applyNumberFormat="1" applyFont="1" applyFill="1" applyProtection="1">
      <protection hidden="1"/>
    </xf>
    <xf numFmtId="0" fontId="4" fillId="2" borderId="0" xfId="0" applyFont="1" applyFill="1" applyProtection="1">
      <protection hidden="1"/>
    </xf>
    <xf numFmtId="0" fontId="10" fillId="5" borderId="0" xfId="0" applyFont="1" applyFill="1" applyAlignment="1" applyProtection="1">
      <alignment horizontal="center" wrapText="1"/>
      <protection hidden="1"/>
    </xf>
    <xf numFmtId="0" fontId="11" fillId="2" borderId="0" xfId="0" applyFont="1" applyFill="1" applyAlignment="1">
      <alignment vertical="top"/>
    </xf>
    <xf numFmtId="0" fontId="6" fillId="3" borderId="0" xfId="0" applyFont="1" applyFill="1" applyAlignment="1">
      <alignment horizontal="center"/>
    </xf>
    <xf numFmtId="0" fontId="8" fillId="5" borderId="29" xfId="0" applyFont="1" applyFill="1" applyBorder="1" applyAlignment="1">
      <alignment horizontal="center"/>
    </xf>
    <xf numFmtId="0" fontId="8" fillId="5" borderId="30" xfId="0" applyFont="1" applyFill="1" applyBorder="1" applyAlignment="1">
      <alignment horizontal="center"/>
    </xf>
    <xf numFmtId="0" fontId="8" fillId="5" borderId="31" xfId="0" applyFont="1" applyFill="1" applyBorder="1" applyAlignment="1">
      <alignment horizontal="center"/>
    </xf>
    <xf numFmtId="0" fontId="0" fillId="4" borderId="13" xfId="0" applyFill="1" applyBorder="1" applyAlignment="1" applyProtection="1">
      <alignment horizontal="center"/>
      <protection hidden="1"/>
    </xf>
    <xf numFmtId="0" fontId="0" fillId="4" borderId="0" xfId="0" applyFill="1" applyBorder="1" applyAlignment="1" applyProtection="1">
      <alignment horizontal="center"/>
      <protection hidden="1"/>
    </xf>
    <xf numFmtId="0" fontId="0" fillId="4" borderId="18" xfId="0" applyFill="1" applyBorder="1" applyAlignment="1" applyProtection="1">
      <alignment horizontal="center"/>
      <protection hidden="1"/>
    </xf>
    <xf numFmtId="0" fontId="0" fillId="4" borderId="19" xfId="0" applyFill="1" applyBorder="1" applyAlignment="1" applyProtection="1">
      <alignment horizontal="center"/>
      <protection hidden="1"/>
    </xf>
    <xf numFmtId="0" fontId="1" fillId="4" borderId="18" xfId="0" applyFont="1" applyFill="1" applyBorder="1" applyAlignment="1" applyProtection="1">
      <alignment horizontal="center"/>
      <protection hidden="1"/>
    </xf>
    <xf numFmtId="0" fontId="1" fillId="4" borderId="19" xfId="0" applyFont="1" applyFill="1" applyBorder="1" applyAlignment="1" applyProtection="1">
      <alignment horizontal="center"/>
      <protection hidden="1"/>
    </xf>
    <xf numFmtId="0" fontId="1" fillId="4" borderId="20" xfId="0" applyFont="1" applyFill="1" applyBorder="1" applyAlignment="1" applyProtection="1">
      <alignment horizontal="center"/>
      <protection hidden="1"/>
    </xf>
    <xf numFmtId="0" fontId="0" fillId="4" borderId="10" xfId="0" applyFill="1" applyBorder="1" applyAlignment="1" applyProtection="1">
      <alignment horizontal="center"/>
      <protection hidden="1"/>
    </xf>
    <xf numFmtId="0" fontId="0" fillId="4" borderId="11" xfId="0" applyFill="1" applyBorder="1" applyAlignment="1" applyProtection="1">
      <alignment horizontal="center"/>
      <protection hidden="1"/>
    </xf>
    <xf numFmtId="0" fontId="0" fillId="4" borderId="11" xfId="0" applyFont="1" applyFill="1" applyBorder="1" applyAlignment="1">
      <alignment horizontal="center"/>
    </xf>
    <xf numFmtId="0" fontId="0" fillId="4" borderId="12" xfId="0" applyFont="1" applyFill="1" applyBorder="1" applyAlignment="1">
      <alignment horizontal="center"/>
    </xf>
    <xf numFmtId="0" fontId="0" fillId="2" borderId="2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9" fillId="2" borderId="0" xfId="0" applyFont="1" applyFill="1" applyBorder="1" applyAlignment="1">
      <alignment horizontal="left"/>
    </xf>
    <xf numFmtId="0" fontId="0" fillId="4" borderId="18" xfId="0" applyFill="1" applyBorder="1" applyAlignment="1">
      <alignment horizontal="center"/>
    </xf>
    <xf numFmtId="0" fontId="0" fillId="4" borderId="19" xfId="0" applyFill="1" applyBorder="1" applyAlignment="1">
      <alignment horizontal="center"/>
    </xf>
    <xf numFmtId="0" fontId="0" fillId="4" borderId="20" xfId="0" applyFill="1" applyBorder="1" applyAlignment="1">
      <alignment horizontal="center"/>
    </xf>
    <xf numFmtId="0" fontId="0" fillId="2" borderId="11" xfId="0" applyFill="1" applyBorder="1" applyAlignment="1">
      <alignment horizontal="center"/>
    </xf>
    <xf numFmtId="0" fontId="0" fillId="2" borderId="0" xfId="0" applyFill="1" applyAlignment="1">
      <alignment horizontal="right"/>
    </xf>
    <xf numFmtId="0" fontId="0" fillId="6" borderId="18" xfId="0" applyFill="1" applyBorder="1" applyAlignment="1">
      <alignment horizontal="center"/>
    </xf>
    <xf numFmtId="0" fontId="0" fillId="6" borderId="1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0" fillId="4" borderId="10" xfId="0" applyFill="1" applyBorder="1" applyAlignment="1">
      <alignment horizontal="center" wrapText="1"/>
    </xf>
    <xf numFmtId="0" fontId="0" fillId="4" borderId="12" xfId="0" applyFill="1" applyBorder="1" applyAlignment="1">
      <alignment horizontal="center" wrapText="1"/>
    </xf>
    <xf numFmtId="0" fontId="0" fillId="4" borderId="15" xfId="0" applyFill="1" applyBorder="1" applyAlignment="1">
      <alignment horizontal="center" wrapText="1"/>
    </xf>
    <xf numFmtId="0" fontId="0" fillId="4" borderId="17" xfId="0" applyFill="1" applyBorder="1" applyAlignment="1">
      <alignment horizontal="center" wrapText="1"/>
    </xf>
    <xf numFmtId="0" fontId="0" fillId="4" borderId="10" xfId="0" applyFill="1" applyBorder="1" applyAlignment="1">
      <alignment horizontal="center" vertical="center"/>
    </xf>
    <xf numFmtId="0" fontId="0" fillId="4" borderId="15" xfId="0" applyFill="1" applyBorder="1" applyAlignment="1">
      <alignment horizontal="center" vertical="center"/>
    </xf>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3" fillId="4" borderId="10" xfId="0" applyFont="1" applyFill="1" applyBorder="1" applyAlignment="1">
      <alignment horizontal="right"/>
    </xf>
    <xf numFmtId="0" fontId="3" fillId="4" borderId="11" xfId="0" applyFont="1" applyFill="1" applyBorder="1" applyAlignment="1">
      <alignment horizontal="right"/>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0" fillId="4" borderId="7" xfId="0" applyFill="1" applyBorder="1" applyAlignment="1">
      <alignment horizontal="center" vertical="center"/>
    </xf>
    <xf numFmtId="0" fontId="5" fillId="5" borderId="0" xfId="0" applyFont="1" applyFill="1" applyAlignment="1">
      <alignment horizontal="center"/>
    </xf>
    <xf numFmtId="164" fontId="5" fillId="5" borderId="0" xfId="0" applyNumberFormat="1" applyFont="1" applyFill="1" applyAlignment="1">
      <alignment horizontal="center" vertical="center"/>
    </xf>
    <xf numFmtId="0" fontId="4" fillId="2" borderId="0" xfId="0" applyFont="1" applyFill="1" applyAlignment="1">
      <alignment horizontal="center"/>
    </xf>
    <xf numFmtId="0" fontId="0" fillId="2" borderId="22" xfId="0" applyFill="1" applyBorder="1" applyAlignment="1" applyProtection="1">
      <alignment horizontal="center"/>
      <protection locked="0"/>
    </xf>
  </cellXfs>
  <cellStyles count="1">
    <cellStyle name="Normal" xfId="0" builtinId="0"/>
  </cellStyles>
  <dxfs count="5">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left/>
        <right/>
        <top/>
        <bottom/>
        <vertical/>
        <horizontal/>
      </border>
    </dxf>
    <dxf>
      <fill>
        <patternFill>
          <bgColor rgb="FF00B050"/>
        </patternFill>
      </fill>
      <border>
        <left style="thin">
          <color auto="1"/>
        </left>
        <right style="thin">
          <color auto="1"/>
        </right>
        <bottom style="thin">
          <color auto="1"/>
        </bottom>
      </border>
    </dxf>
  </dxfs>
  <tableStyles count="0" defaultTableStyle="TableStyleMedium2" defaultPivotStyle="PivotStyleLight16"/>
  <colors>
    <mruColors>
      <color rgb="FF401958"/>
      <color rgb="FF411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146050</xdr:colOff>
      <xdr:row>2</xdr:row>
      <xdr:rowOff>31750</xdr:rowOff>
    </xdr:from>
    <xdr:to>
      <xdr:col>13</xdr:col>
      <xdr:colOff>146050</xdr:colOff>
      <xdr:row>6</xdr:row>
      <xdr:rowOff>152400</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457200"/>
          <a:ext cx="251460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795244</xdr:colOff>
      <xdr:row>5</xdr:row>
      <xdr:rowOff>95250</xdr:rowOff>
    </xdr:from>
    <xdr:to>
      <xdr:col>8</xdr:col>
      <xdr:colOff>369794</xdr:colOff>
      <xdr:row>6</xdr:row>
      <xdr:rowOff>6350</xdr:rowOff>
    </xdr:to>
    <xdr:cxnSp macro="">
      <xdr:nvCxnSpPr>
        <xdr:cNvPr id="12" name="Connecteur en angle 11"/>
        <xdr:cNvCxnSpPr/>
      </xdr:nvCxnSpPr>
      <xdr:spPr>
        <a:xfrm rot="10800000">
          <a:off x="2595656" y="1103779"/>
          <a:ext cx="1995020" cy="97865"/>
        </a:xfrm>
        <a:prstGeom prst="bentConnector3">
          <a:avLst>
            <a:gd name="adj1" fmla="val 160"/>
          </a:avLst>
        </a:prstGeom>
        <a:ln w="28575" cap="flat" cmpd="sng" algn="ctr">
          <a:solidFill>
            <a:srgbClr val="401958"/>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xdr:col>
      <xdr:colOff>19050</xdr:colOff>
      <xdr:row>5</xdr:row>
      <xdr:rowOff>165100</xdr:rowOff>
    </xdr:from>
    <xdr:to>
      <xdr:col>11</xdr:col>
      <xdr:colOff>0</xdr:colOff>
      <xdr:row>6</xdr:row>
      <xdr:rowOff>107950</xdr:rowOff>
    </xdr:to>
    <xdr:cxnSp macro="">
      <xdr:nvCxnSpPr>
        <xdr:cNvPr id="19" name="Connecteur en angle 18"/>
        <xdr:cNvCxnSpPr/>
      </xdr:nvCxnSpPr>
      <xdr:spPr>
        <a:xfrm rot="10800000" flipV="1">
          <a:off x="3111500" y="1162050"/>
          <a:ext cx="2057400" cy="127000"/>
        </a:xfrm>
        <a:prstGeom prst="bentConnector3">
          <a:avLst>
            <a:gd name="adj1" fmla="val -309"/>
          </a:avLst>
        </a:prstGeom>
        <a:ln w="28575" cap="flat" cmpd="sng" algn="ctr">
          <a:solidFill>
            <a:srgbClr val="401958"/>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editAs="oneCell">
    <xdr:from>
      <xdr:col>6</xdr:col>
      <xdr:colOff>204490</xdr:colOff>
      <xdr:row>14</xdr:row>
      <xdr:rowOff>57150</xdr:rowOff>
    </xdr:from>
    <xdr:to>
      <xdr:col>15</xdr:col>
      <xdr:colOff>156458</xdr:colOff>
      <xdr:row>31</xdr:row>
      <xdr:rowOff>177394</xdr:rowOff>
    </xdr:to>
    <xdr:pic>
      <xdr:nvPicPr>
        <xdr:cNvPr id="10" name="Image 9"/>
        <xdr:cNvPicPr>
          <a:picLocks noChangeAspect="1"/>
        </xdr:cNvPicPr>
      </xdr:nvPicPr>
      <xdr:blipFill>
        <a:blip xmlns:r="http://schemas.openxmlformats.org/officeDocument/2006/relationships" r:embed="rId2"/>
        <a:stretch>
          <a:fillRect/>
        </a:stretch>
      </xdr:blipFill>
      <xdr:spPr>
        <a:xfrm>
          <a:off x="3519190" y="2774950"/>
          <a:ext cx="3444468" cy="32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355600</xdr:colOff>
      <xdr:row>1</xdr:row>
      <xdr:rowOff>0</xdr:rowOff>
    </xdr:from>
    <xdr:to>
      <xdr:col>23</xdr:col>
      <xdr:colOff>21818</xdr:colOff>
      <xdr:row>18</xdr:row>
      <xdr:rowOff>113893</xdr:rowOff>
    </xdr:to>
    <xdr:pic>
      <xdr:nvPicPr>
        <xdr:cNvPr id="2" name="Image 1"/>
        <xdr:cNvPicPr>
          <a:picLocks noChangeAspect="1"/>
        </xdr:cNvPicPr>
      </xdr:nvPicPr>
      <xdr:blipFill>
        <a:blip xmlns:r="http://schemas.openxmlformats.org/officeDocument/2006/relationships" r:embed="rId1"/>
        <a:stretch>
          <a:fillRect/>
        </a:stretch>
      </xdr:blipFill>
      <xdr:spPr>
        <a:xfrm>
          <a:off x="9296400" y="184150"/>
          <a:ext cx="3444468" cy="32571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I46"/>
  <sheetViews>
    <sheetView tabSelected="1" zoomScale="85" zoomScaleNormal="85" workbookViewId="0">
      <selection activeCell="D7" sqref="D7"/>
    </sheetView>
  </sheetViews>
  <sheetFormatPr baseColWidth="10" defaultColWidth="10.81640625" defaultRowHeight="14.5" x14ac:dyDescent="0.35"/>
  <cols>
    <col min="1" max="1" width="10.81640625" style="2"/>
    <col min="2" max="2" width="11.453125" style="2" customWidth="1"/>
    <col min="3" max="3" width="3.54296875" style="2" customWidth="1"/>
    <col min="4" max="4" width="11.7265625" style="2" customWidth="1"/>
    <col min="5" max="5" width="6.7265625" style="2" customWidth="1"/>
    <col min="6" max="7" width="3.1796875" style="2" customWidth="1"/>
    <col min="8" max="8" width="9.7265625" style="2" customWidth="1"/>
    <col min="9" max="9" width="5.7265625" style="2" customWidth="1"/>
    <col min="10" max="10" width="3" style="2" customWidth="1"/>
    <col min="11" max="11" width="4.90625" style="2" customWidth="1"/>
    <col min="12" max="12" width="3.1796875" style="3" customWidth="1"/>
    <col min="13" max="13" width="9.36328125" style="3" customWidth="1"/>
    <col min="14" max="14" width="3.54296875" style="3" customWidth="1"/>
    <col min="15" max="15" width="7.36328125" style="3" customWidth="1"/>
    <col min="16" max="16" width="4.08984375" style="3" customWidth="1"/>
    <col min="17" max="17" width="8.6328125" style="3" customWidth="1"/>
    <col min="18" max="29" width="10.81640625" style="7"/>
    <col min="30" max="35" width="10.81640625" style="3"/>
    <col min="36" max="16384" width="10.81640625" style="2"/>
  </cols>
  <sheetData>
    <row r="1" spans="1:29" ht="18.5" x14ac:dyDescent="0.45">
      <c r="A1" s="76" t="s">
        <v>42</v>
      </c>
      <c r="B1" s="76"/>
      <c r="C1" s="76"/>
      <c r="D1" s="76"/>
      <c r="E1" s="76"/>
      <c r="F1" s="76"/>
      <c r="G1" s="76"/>
      <c r="H1" s="76"/>
      <c r="I1" s="76"/>
      <c r="J1" s="76"/>
      <c r="K1" s="76"/>
      <c r="L1" s="76"/>
      <c r="M1" s="76"/>
      <c r="N1" s="76"/>
      <c r="O1" s="76"/>
      <c r="P1" s="76"/>
      <c r="Q1" s="76"/>
      <c r="R1" s="7" t="s">
        <v>0</v>
      </c>
      <c r="S1" s="7" t="s">
        <v>1</v>
      </c>
      <c r="T1" s="7" t="s">
        <v>2</v>
      </c>
      <c r="U1" s="7">
        <v>0</v>
      </c>
      <c r="V1" s="67" t="s">
        <v>3</v>
      </c>
      <c r="W1" s="67" t="e">
        <f>DATE(E5,T15,C5)</f>
        <v>#NUM!</v>
      </c>
      <c r="X1" s="68" t="e">
        <f>W1</f>
        <v>#NUM!</v>
      </c>
    </row>
    <row r="2" spans="1:29" ht="15" thickBot="1" x14ac:dyDescent="0.4">
      <c r="R2" s="7">
        <v>1</v>
      </c>
      <c r="S2" s="7" t="s">
        <v>5</v>
      </c>
      <c r="T2" s="7">
        <v>2023</v>
      </c>
      <c r="U2" s="7">
        <v>1</v>
      </c>
      <c r="V2" s="7" t="s">
        <v>6</v>
      </c>
      <c r="W2" s="67" t="e">
        <f>DATE(E7,T29,C7)</f>
        <v>#NUM!</v>
      </c>
      <c r="X2" s="68"/>
    </row>
    <row r="3" spans="1:29" ht="15" thickBot="1" x14ac:dyDescent="0.4">
      <c r="A3" s="84" t="s">
        <v>4</v>
      </c>
      <c r="B3" s="85"/>
      <c r="C3" s="85"/>
      <c r="D3" s="85"/>
      <c r="E3" s="86"/>
      <c r="R3" s="7">
        <v>2</v>
      </c>
      <c r="S3" s="7" t="s">
        <v>9</v>
      </c>
      <c r="T3" s="7">
        <v>2022</v>
      </c>
      <c r="U3" s="7">
        <v>2</v>
      </c>
      <c r="V3" s="7" t="s">
        <v>50</v>
      </c>
      <c r="W3" s="67" t="e">
        <f>EDATE(W1,36)</f>
        <v>#NUM!</v>
      </c>
      <c r="X3" s="7" t="e">
        <f>YEAR(W5)</f>
        <v>#NUM!</v>
      </c>
      <c r="Y3" s="7" t="s">
        <v>48</v>
      </c>
      <c r="Z3" s="67" t="e">
        <f>'1'!G3</f>
        <v>#NUM!</v>
      </c>
      <c r="AA3" s="7">
        <f>C7</f>
        <v>0</v>
      </c>
      <c r="AB3" s="7" t="e">
        <f>IF(Y15=1,MONTH(Z3)-1,MONTH(Z3))</f>
        <v>#NUM!</v>
      </c>
      <c r="AC3" s="7" t="e">
        <f>YEAR(Z3)</f>
        <v>#NUM!</v>
      </c>
    </row>
    <row r="4" spans="1:29" ht="15" thickBot="1" x14ac:dyDescent="0.4">
      <c r="A4" s="87" t="s">
        <v>7</v>
      </c>
      <c r="B4" s="88"/>
      <c r="C4" s="89" t="s">
        <v>8</v>
      </c>
      <c r="D4" s="89"/>
      <c r="E4" s="90"/>
      <c r="R4" s="7">
        <v>3</v>
      </c>
      <c r="S4" s="7" t="s">
        <v>11</v>
      </c>
      <c r="T4" s="7">
        <f>T3-1</f>
        <v>2021</v>
      </c>
      <c r="U4" s="7">
        <v>3</v>
      </c>
      <c r="V4" s="7" t="s">
        <v>32</v>
      </c>
      <c r="W4" s="7" t="e">
        <f>C10-1</f>
        <v>#NUM!</v>
      </c>
      <c r="Z4" s="67" t="e">
        <f>DATE(AC3,AB3,AA3)</f>
        <v>#NUM!</v>
      </c>
    </row>
    <row r="5" spans="1:29" ht="15" thickTop="1" x14ac:dyDescent="0.35">
      <c r="A5" s="80" t="s">
        <v>10</v>
      </c>
      <c r="B5" s="81"/>
      <c r="C5" s="63">
        <v>1</v>
      </c>
      <c r="D5" s="125"/>
      <c r="E5" s="45"/>
      <c r="R5" s="7">
        <v>4</v>
      </c>
      <c r="S5" s="7" t="s">
        <v>13</v>
      </c>
      <c r="T5" s="7">
        <f t="shared" ref="T5:T7" si="0">T4-1</f>
        <v>2020</v>
      </c>
      <c r="U5" s="7">
        <v>4</v>
      </c>
      <c r="W5" s="67" t="e">
        <f>Z6</f>
        <v>#NUM!</v>
      </c>
    </row>
    <row r="6" spans="1:29" x14ac:dyDescent="0.35">
      <c r="A6" s="80" t="s">
        <v>12</v>
      </c>
      <c r="B6" s="81"/>
      <c r="C6" s="91"/>
      <c r="D6" s="92"/>
      <c r="E6" s="93"/>
      <c r="R6" s="7">
        <v>5</v>
      </c>
      <c r="S6" s="7" t="s">
        <v>15</v>
      </c>
      <c r="T6" s="7">
        <f t="shared" si="0"/>
        <v>2019</v>
      </c>
      <c r="U6" s="7">
        <v>5</v>
      </c>
      <c r="Y6" s="69" t="e">
        <f>IF(W3&gt;Z4,W3,Z4)</f>
        <v>#NUM!</v>
      </c>
      <c r="Z6" s="67" t="e">
        <f>IF(Y6&lt;45292,45292,Y6)</f>
        <v>#NUM!</v>
      </c>
      <c r="AB6" s="67"/>
    </row>
    <row r="7" spans="1:29" ht="15" thickBot="1" x14ac:dyDescent="0.4">
      <c r="A7" s="80" t="s">
        <v>14</v>
      </c>
      <c r="B7" s="81"/>
      <c r="C7" s="46"/>
      <c r="D7" s="47"/>
      <c r="E7" s="48"/>
      <c r="R7" s="7">
        <v>6</v>
      </c>
      <c r="S7" s="7" t="s">
        <v>16</v>
      </c>
      <c r="T7" s="7">
        <f t="shared" si="0"/>
        <v>2018</v>
      </c>
      <c r="V7" s="7" t="s">
        <v>51</v>
      </c>
      <c r="W7" s="7" t="e">
        <f>MONTH(W5)</f>
        <v>#NUM!</v>
      </c>
      <c r="X7" s="7" t="e">
        <f>IF(W7=1,S2,IF(W7=2,S3,IF(W7=3,S4,IF(W7=4,S5,IF(W7=5,S6,IF(W7=6,S7,IF(W7=7,S8,IF(W7=8,S9,IF(W7=9,S10,IF(W7=10,S11,IF(W7=11,S12,S13)))))))))))</f>
        <v>#NUM!</v>
      </c>
    </row>
    <row r="8" spans="1:29" ht="16.5" thickTop="1" thickBot="1" x14ac:dyDescent="0.4">
      <c r="A8" s="50"/>
      <c r="B8" s="8"/>
      <c r="C8" s="77" t="s">
        <v>47</v>
      </c>
      <c r="D8" s="78"/>
      <c r="E8" s="79"/>
      <c r="H8" s="75" t="s">
        <v>53</v>
      </c>
      <c r="I8" s="75"/>
      <c r="J8" s="75"/>
      <c r="K8" s="75"/>
      <c r="L8" s="75"/>
      <c r="M8" s="75"/>
      <c r="N8" s="75"/>
      <c r="O8" s="75"/>
      <c r="P8" s="75"/>
      <c r="Q8" s="75"/>
      <c r="R8" s="7">
        <v>7</v>
      </c>
      <c r="S8" s="7" t="s">
        <v>17</v>
      </c>
      <c r="V8" s="7">
        <v>1</v>
      </c>
      <c r="W8" s="7" t="e">
        <f>IF($W$7=V8,S2,0)</f>
        <v>#NUM!</v>
      </c>
    </row>
    <row r="9" spans="1:29" ht="15" thickBot="1" x14ac:dyDescent="0.4">
      <c r="A9" s="94" t="e">
        <f>IF(W1&gt;44927,"Ce simulateur ne s'adresse qu'aux conseillers recrutés jusqu'au 1er janvier 2023",IF(W2&gt;45108,"Il convient d'indiquer votre situation au 1er juillet 2023"," "))</f>
        <v>#NUM!</v>
      </c>
      <c r="B9" s="94"/>
      <c r="C9" s="94"/>
      <c r="D9" s="94"/>
      <c r="E9" s="94"/>
      <c r="F9" s="94"/>
      <c r="G9" s="94"/>
      <c r="H9" s="94"/>
      <c r="I9" s="94"/>
      <c r="J9" s="94"/>
      <c r="K9" s="49"/>
      <c r="L9" s="49"/>
      <c r="M9" s="49"/>
      <c r="N9" s="49"/>
      <c r="O9" s="49"/>
      <c r="P9" s="49"/>
      <c r="Q9" s="49"/>
      <c r="R9" s="7">
        <v>8</v>
      </c>
      <c r="S9" s="7" t="s">
        <v>18</v>
      </c>
      <c r="V9" s="7">
        <v>2</v>
      </c>
      <c r="W9" s="7" t="e">
        <f t="shared" ref="W9:W19" si="1">IF($W$7=V9,S3,0)</f>
        <v>#NUM!</v>
      </c>
      <c r="Y9" s="7" t="s">
        <v>62</v>
      </c>
      <c r="Z9" s="67" t="e">
        <f>'1'!H3</f>
        <v>#NUM!</v>
      </c>
      <c r="AA9" s="7">
        <f>C7</f>
        <v>0</v>
      </c>
      <c r="AB9" s="7" t="e">
        <f>IF(Y15=1,MONTH(Z9)-1,MONTH(Z9))</f>
        <v>#NUM!</v>
      </c>
      <c r="AC9" s="7" t="e">
        <f>YEAR(Z9)</f>
        <v>#NUM!</v>
      </c>
    </row>
    <row r="10" spans="1:29" ht="15" thickBot="1" x14ac:dyDescent="0.4">
      <c r="A10" s="82" t="s">
        <v>61</v>
      </c>
      <c r="B10" s="83"/>
      <c r="C10" s="65" t="e">
        <f>DAY(W5)</f>
        <v>#NUM!</v>
      </c>
      <c r="D10" s="65" t="e">
        <f>X7</f>
        <v>#NUM!</v>
      </c>
      <c r="E10" s="66" t="e">
        <f>YEAR(W5)</f>
        <v>#NUM!</v>
      </c>
      <c r="R10" s="7">
        <v>9</v>
      </c>
      <c r="S10" s="7" t="s">
        <v>19</v>
      </c>
      <c r="V10" s="7">
        <v>3</v>
      </c>
      <c r="W10" s="7" t="e">
        <f t="shared" si="1"/>
        <v>#NUM!</v>
      </c>
      <c r="Z10" s="67" t="e">
        <f>DATE(AC9,AB9,AA9)</f>
        <v>#NUM!</v>
      </c>
    </row>
    <row r="11" spans="1:29" ht="15" thickBot="1" x14ac:dyDescent="0.4">
      <c r="A11" s="98" t="e">
        <f>IF(D38&gt;=0,"Vous avez intérêt à être promu à cette date"," ")</f>
        <v>#NUM!</v>
      </c>
      <c r="B11" s="98"/>
      <c r="C11" s="98"/>
      <c r="D11" s="98"/>
      <c r="E11" s="98"/>
      <c r="G11" s="99"/>
      <c r="H11" s="99"/>
      <c r="I11" s="99"/>
      <c r="J11" s="4"/>
      <c r="K11" s="4"/>
      <c r="R11" s="7">
        <v>10</v>
      </c>
      <c r="S11" s="7" t="s">
        <v>20</v>
      </c>
      <c r="V11" s="7">
        <v>4</v>
      </c>
      <c r="W11" s="7" t="e">
        <f t="shared" si="1"/>
        <v>#NUM!</v>
      </c>
      <c r="Z11" s="7" t="e">
        <f>MONTH(Z10)</f>
        <v>#NUM!</v>
      </c>
    </row>
    <row r="12" spans="1:29" ht="15" thickBot="1" x14ac:dyDescent="0.4">
      <c r="A12" s="82" t="s">
        <v>76</v>
      </c>
      <c r="B12" s="83"/>
      <c r="C12" s="65" t="e">
        <f>DAY(Z10)</f>
        <v>#NUM!</v>
      </c>
      <c r="D12" s="65" t="e">
        <f>Z12</f>
        <v>#NUM!</v>
      </c>
      <c r="E12" s="66" t="e">
        <f>YEAR(Z10)</f>
        <v>#NUM!</v>
      </c>
      <c r="R12" s="7">
        <v>11</v>
      </c>
      <c r="S12" s="7" t="s">
        <v>21</v>
      </c>
      <c r="V12" s="7">
        <v>5</v>
      </c>
      <c r="W12" s="7" t="e">
        <f t="shared" si="1"/>
        <v>#NUM!</v>
      </c>
      <c r="Z12" s="7" t="e">
        <f>IF(Z11=1,S2,IF(Z11=2,S3,IF(Z11=3,S4,IF(Z11=4,S5,IF(Z11=5,S6,IF(Z11=6,S7,IF(Z11=7,S8,IF(Z11=8,S9,IF(Z11=9,S10,IF(Z11=10,S11,IF(Z11=11,S12,S13)))))))))))</f>
        <v>#NUM!</v>
      </c>
      <c r="AB12" s="7" t="s">
        <v>75</v>
      </c>
      <c r="AC12" s="7" t="e">
        <f>EDATE(Z10,18)</f>
        <v>#NUM!</v>
      </c>
    </row>
    <row r="13" spans="1:29" ht="15" thickBot="1" x14ac:dyDescent="0.4">
      <c r="A13" s="100" t="e">
        <f>IF(D38&lt;=0,"En attendant d'atteindre le 7e échelon pour être promu, vous évitez un retard, en déroulé indiciaire, de"," ")</f>
        <v>#NUM!</v>
      </c>
      <c r="B13" s="101"/>
      <c r="C13" s="101"/>
      <c r="D13" s="101"/>
      <c r="E13" s="101"/>
      <c r="F13" s="101"/>
      <c r="G13" s="101"/>
      <c r="H13" s="101"/>
      <c r="I13" s="101"/>
      <c r="J13" s="101"/>
      <c r="K13" s="101"/>
      <c r="L13" s="101"/>
      <c r="M13" s="101"/>
      <c r="N13" s="64" t="e">
        <f>IF(D38&lt;=0,'1'!AH3," ")</f>
        <v>#NUM!</v>
      </c>
      <c r="O13" s="59" t="e">
        <f>IF(D38&lt;=0,IF(C5&lt;&gt;C7,"mois et","mois.")," ")</f>
        <v>#NUM!</v>
      </c>
      <c r="P13" s="59" t="e">
        <f>IF(D38&lt;=0,IF(C7&lt;&gt;C5,C7-C5," ")," ")</f>
        <v>#NUM!</v>
      </c>
      <c r="Q13" s="60" t="e">
        <f>IF(D38&lt;=0,IF(C7&lt;&gt;C5,"jours."," ")," ")</f>
        <v>#NUM!</v>
      </c>
      <c r="R13" s="7">
        <v>12</v>
      </c>
      <c r="S13" s="7" t="s">
        <v>22</v>
      </c>
      <c r="V13" s="7">
        <v>6</v>
      </c>
      <c r="W13" s="7" t="e">
        <f t="shared" si="1"/>
        <v>#NUM!</v>
      </c>
    </row>
    <row r="14" spans="1:29" ht="15" thickBot="1" x14ac:dyDescent="0.4">
      <c r="A14" s="7" t="e">
        <f>IF('1'!AF3=1,"Vous pouvez avoir un intérêt de rémunération à attendre votre promotion au 8e échelon : CONTACTEZ-NOUS!"," ")</f>
        <v>#NUM!</v>
      </c>
      <c r="B14" s="7"/>
      <c r="C14" s="7"/>
      <c r="D14" s="7"/>
      <c r="E14" s="7"/>
      <c r="F14" s="7"/>
      <c r="G14" s="7"/>
      <c r="H14" s="7"/>
      <c r="I14" s="7"/>
      <c r="J14" s="7"/>
      <c r="K14" s="7"/>
      <c r="L14" s="7"/>
      <c r="M14" s="7"/>
      <c r="N14" s="7"/>
      <c r="O14" s="7"/>
      <c r="P14" s="7"/>
      <c r="Q14" s="7"/>
      <c r="R14" s="7">
        <v>13</v>
      </c>
      <c r="V14" s="7">
        <v>7</v>
      </c>
      <c r="W14" s="7" t="e">
        <f t="shared" si="1"/>
        <v>#NUM!</v>
      </c>
      <c r="Y14" s="7" t="s">
        <v>67</v>
      </c>
    </row>
    <row r="15" spans="1:29" x14ac:dyDescent="0.35">
      <c r="A15" s="102" t="s">
        <v>46</v>
      </c>
      <c r="B15" s="103"/>
      <c r="C15" s="103"/>
      <c r="D15" s="103"/>
      <c r="E15" s="104"/>
      <c r="F15" s="5"/>
      <c r="G15" s="5"/>
      <c r="R15" s="7">
        <v>14</v>
      </c>
      <c r="S15" s="7" t="s">
        <v>23</v>
      </c>
      <c r="T15" s="7">
        <f>MAX(T16:T27)</f>
        <v>0</v>
      </c>
      <c r="V15" s="7">
        <v>8</v>
      </c>
      <c r="W15" s="7" t="e">
        <f t="shared" si="1"/>
        <v>#NUM!</v>
      </c>
      <c r="Y15" s="7">
        <f>IF(AND(Z15=1,C7&gt;1),1,0)</f>
        <v>0</v>
      </c>
      <c r="Z15" s="7">
        <f>IF(D5=D7,1,0)</f>
        <v>1</v>
      </c>
    </row>
    <row r="16" spans="1:29" ht="15" thickBot="1" x14ac:dyDescent="0.4">
      <c r="A16" s="114" t="s">
        <v>43</v>
      </c>
      <c r="B16" s="115"/>
      <c r="C16" s="115"/>
      <c r="D16" s="115"/>
      <c r="E16" s="116"/>
      <c r="R16" s="7">
        <v>15</v>
      </c>
      <c r="S16" s="7">
        <v>1</v>
      </c>
      <c r="T16" s="7">
        <f>IF($D$5=S2,S16,0)</f>
        <v>0</v>
      </c>
      <c r="V16" s="7">
        <v>9</v>
      </c>
      <c r="W16" s="7" t="e">
        <f t="shared" si="1"/>
        <v>#NUM!</v>
      </c>
      <c r="Y16" s="7" t="s">
        <v>74</v>
      </c>
    </row>
    <row r="17" spans="1:26" x14ac:dyDescent="0.35">
      <c r="A17" s="112" t="s">
        <v>2</v>
      </c>
      <c r="B17" s="108" t="s">
        <v>41</v>
      </c>
      <c r="C17" s="109"/>
      <c r="D17" s="108" t="s">
        <v>70</v>
      </c>
      <c r="E17" s="109"/>
      <c r="R17" s="7">
        <v>16</v>
      </c>
      <c r="S17" s="7">
        <v>2</v>
      </c>
      <c r="T17" s="7">
        <f t="shared" ref="T17:T27" si="2">IF($D$5=S3,S17,0)</f>
        <v>0</v>
      </c>
      <c r="V17" s="7">
        <v>10</v>
      </c>
      <c r="W17" s="7" t="e">
        <f t="shared" si="1"/>
        <v>#NUM!</v>
      </c>
      <c r="Y17" s="7" t="s">
        <v>69</v>
      </c>
      <c r="Z17" s="70" t="e">
        <f>DATEDIF(W5,Z10,"m")</f>
        <v>#NUM!</v>
      </c>
    </row>
    <row r="18" spans="1:26" ht="14.5" customHeight="1" thickBot="1" x14ac:dyDescent="0.4">
      <c r="A18" s="113"/>
      <c r="B18" s="110"/>
      <c r="C18" s="111"/>
      <c r="D18" s="110"/>
      <c r="E18" s="111"/>
      <c r="R18" s="7">
        <v>17</v>
      </c>
      <c r="S18" s="7">
        <v>3</v>
      </c>
      <c r="T18" s="7">
        <f t="shared" si="2"/>
        <v>0</v>
      </c>
      <c r="V18" s="7">
        <v>11</v>
      </c>
      <c r="W18" s="7" t="e">
        <f t="shared" si="1"/>
        <v>#NUM!</v>
      </c>
      <c r="Y18" s="7" t="s">
        <v>73</v>
      </c>
      <c r="Z18" s="7" t="e">
        <f>IF(Z15=1,DATEDIF(W5,Z10,"m")+1,DATEDIF(W5,Z10,"m"))</f>
        <v>#NUM!</v>
      </c>
    </row>
    <row r="19" spans="1:26" x14ac:dyDescent="0.35">
      <c r="A19" s="9">
        <v>2024</v>
      </c>
      <c r="B19" s="11" t="e">
        <f>Détails!S14</f>
        <v>#NUM!</v>
      </c>
      <c r="C19" s="10"/>
      <c r="D19" s="54" t="e">
        <f>Détails!T14</f>
        <v>#NUM!</v>
      </c>
      <c r="E19" s="55"/>
      <c r="R19" s="7">
        <v>18</v>
      </c>
      <c r="S19" s="7">
        <v>4</v>
      </c>
      <c r="T19" s="7">
        <f t="shared" si="2"/>
        <v>0</v>
      </c>
      <c r="V19" s="7">
        <v>12</v>
      </c>
      <c r="W19" s="7" t="e">
        <f t="shared" si="1"/>
        <v>#NUM!</v>
      </c>
    </row>
    <row r="20" spans="1:26" x14ac:dyDescent="0.35">
      <c r="A20" s="9">
        <f>A19+1</f>
        <v>2025</v>
      </c>
      <c r="B20" s="11" t="e">
        <f>Détails!S26</f>
        <v>#NUM!</v>
      </c>
      <c r="C20" s="10"/>
      <c r="D20" s="56" t="e">
        <f>Détails!T26</f>
        <v>#NUM!</v>
      </c>
      <c r="E20" s="57"/>
      <c r="R20" s="7">
        <v>19</v>
      </c>
      <c r="S20" s="7">
        <v>5</v>
      </c>
      <c r="T20" s="7">
        <f t="shared" si="2"/>
        <v>0</v>
      </c>
    </row>
    <row r="21" spans="1:26" x14ac:dyDescent="0.35">
      <c r="A21" s="9">
        <f t="shared" ref="A21:A38" si="3">A20+1</f>
        <v>2026</v>
      </c>
      <c r="B21" s="11" t="e">
        <f>Détails!S38</f>
        <v>#NUM!</v>
      </c>
      <c r="C21" s="10"/>
      <c r="D21" s="56" t="e">
        <f>Détails!T38</f>
        <v>#NUM!</v>
      </c>
      <c r="E21" s="57"/>
      <c r="R21" s="7">
        <v>20</v>
      </c>
      <c r="S21" s="7">
        <v>6</v>
      </c>
      <c r="T21" s="7">
        <f t="shared" si="2"/>
        <v>0</v>
      </c>
    </row>
    <row r="22" spans="1:26" x14ac:dyDescent="0.35">
      <c r="A22" s="9">
        <f t="shared" si="3"/>
        <v>2027</v>
      </c>
      <c r="B22" s="11" t="e">
        <f>Détails!S50</f>
        <v>#NUM!</v>
      </c>
      <c r="C22" s="10"/>
      <c r="D22" s="56" t="e">
        <f>Détails!T50</f>
        <v>#NUM!</v>
      </c>
      <c r="E22" s="57"/>
      <c r="R22" s="7">
        <v>21</v>
      </c>
      <c r="S22" s="7">
        <v>7</v>
      </c>
      <c r="T22" s="7">
        <f t="shared" si="2"/>
        <v>0</v>
      </c>
    </row>
    <row r="23" spans="1:26" x14ac:dyDescent="0.35">
      <c r="A23" s="9">
        <f t="shared" si="3"/>
        <v>2028</v>
      </c>
      <c r="B23" s="11" t="e">
        <f>Détails!S62</f>
        <v>#NUM!</v>
      </c>
      <c r="C23" s="10"/>
      <c r="D23" s="56" t="e">
        <f>Détails!T62</f>
        <v>#NUM!</v>
      </c>
      <c r="E23" s="57"/>
      <c r="R23" s="7">
        <v>22</v>
      </c>
      <c r="S23" s="7">
        <v>8</v>
      </c>
      <c r="T23" s="7">
        <f t="shared" si="2"/>
        <v>0</v>
      </c>
    </row>
    <row r="24" spans="1:26" x14ac:dyDescent="0.35">
      <c r="A24" s="9">
        <f t="shared" si="3"/>
        <v>2029</v>
      </c>
      <c r="B24" s="11" t="e">
        <f>Détails!S74</f>
        <v>#NUM!</v>
      </c>
      <c r="C24" s="10"/>
      <c r="D24" s="56" t="e">
        <f>Détails!T74</f>
        <v>#NUM!</v>
      </c>
      <c r="E24" s="57"/>
      <c r="R24" s="7">
        <v>23</v>
      </c>
      <c r="S24" s="7">
        <v>9</v>
      </c>
      <c r="T24" s="7">
        <f t="shared" si="2"/>
        <v>0</v>
      </c>
    </row>
    <row r="25" spans="1:26" x14ac:dyDescent="0.35">
      <c r="A25" s="9">
        <f t="shared" si="3"/>
        <v>2030</v>
      </c>
      <c r="B25" s="11" t="e">
        <f>Détails!S86</f>
        <v>#NUM!</v>
      </c>
      <c r="C25" s="10"/>
      <c r="D25" s="56" t="e">
        <f>Détails!T86</f>
        <v>#NUM!</v>
      </c>
      <c r="E25" s="57"/>
      <c r="R25" s="7">
        <v>24</v>
      </c>
      <c r="S25" s="7">
        <v>10</v>
      </c>
      <c r="T25" s="7">
        <f t="shared" si="2"/>
        <v>0</v>
      </c>
    </row>
    <row r="26" spans="1:26" x14ac:dyDescent="0.35">
      <c r="A26" s="9">
        <f t="shared" si="3"/>
        <v>2031</v>
      </c>
      <c r="B26" s="11" t="e">
        <f>Détails!S98</f>
        <v>#NUM!</v>
      </c>
      <c r="C26" s="10"/>
      <c r="D26" s="56" t="e">
        <f>Détails!T98</f>
        <v>#NUM!</v>
      </c>
      <c r="E26" s="57"/>
      <c r="R26" s="7">
        <v>25</v>
      </c>
      <c r="S26" s="7">
        <v>11</v>
      </c>
      <c r="T26" s="7">
        <f t="shared" si="2"/>
        <v>0</v>
      </c>
    </row>
    <row r="27" spans="1:26" x14ac:dyDescent="0.35">
      <c r="A27" s="9">
        <f t="shared" si="3"/>
        <v>2032</v>
      </c>
      <c r="B27" s="11" t="e">
        <f>Détails!S110</f>
        <v>#NUM!</v>
      </c>
      <c r="C27" s="10"/>
      <c r="D27" s="56" t="e">
        <f>Détails!T110</f>
        <v>#NUM!</v>
      </c>
      <c r="E27" s="57"/>
      <c r="R27" s="7">
        <v>26</v>
      </c>
      <c r="S27" s="7">
        <v>12</v>
      </c>
      <c r="T27" s="7">
        <f t="shared" si="2"/>
        <v>0</v>
      </c>
    </row>
    <row r="28" spans="1:26" x14ac:dyDescent="0.35">
      <c r="A28" s="9">
        <f t="shared" si="3"/>
        <v>2033</v>
      </c>
      <c r="B28" s="11" t="e">
        <f>Détails!S122</f>
        <v>#NUM!</v>
      </c>
      <c r="C28" s="10"/>
      <c r="D28" s="56" t="e">
        <f>Détails!T122</f>
        <v>#NUM!</v>
      </c>
      <c r="E28" s="57"/>
      <c r="R28" s="7">
        <v>27</v>
      </c>
    </row>
    <row r="29" spans="1:26" x14ac:dyDescent="0.35">
      <c r="A29" s="9">
        <f t="shared" si="3"/>
        <v>2034</v>
      </c>
      <c r="B29" s="11" t="e">
        <f>Détails!S134</f>
        <v>#NUM!</v>
      </c>
      <c r="C29" s="10"/>
      <c r="D29" s="56" t="e">
        <f>Détails!T134</f>
        <v>#NUM!</v>
      </c>
      <c r="E29" s="57"/>
      <c r="R29" s="7">
        <v>28</v>
      </c>
      <c r="S29" s="7" t="s">
        <v>24</v>
      </c>
      <c r="T29" s="7">
        <f>MAX(T30:T41)</f>
        <v>0</v>
      </c>
    </row>
    <row r="30" spans="1:26" x14ac:dyDescent="0.35">
      <c r="A30" s="9">
        <f t="shared" si="3"/>
        <v>2035</v>
      </c>
      <c r="B30" s="11" t="e">
        <f>Détails!S146</f>
        <v>#NUM!</v>
      </c>
      <c r="C30" s="10"/>
      <c r="D30" s="56" t="e">
        <f>Détails!T146</f>
        <v>#NUM!</v>
      </c>
      <c r="E30" s="57"/>
      <c r="R30" s="7">
        <v>29</v>
      </c>
      <c r="S30" s="7">
        <v>1</v>
      </c>
      <c r="T30" s="7">
        <f>IF($D$7=S2,S30,0)</f>
        <v>0</v>
      </c>
    </row>
    <row r="31" spans="1:26" x14ac:dyDescent="0.35">
      <c r="A31" s="9">
        <f t="shared" si="3"/>
        <v>2036</v>
      </c>
      <c r="B31" s="11" t="e">
        <f>Détails!S158</f>
        <v>#NUM!</v>
      </c>
      <c r="C31" s="10"/>
      <c r="D31" s="56" t="e">
        <f>Détails!T158</f>
        <v>#NUM!</v>
      </c>
      <c r="E31" s="57"/>
      <c r="R31" s="7">
        <v>30</v>
      </c>
      <c r="S31" s="7">
        <v>2</v>
      </c>
      <c r="T31" s="7">
        <f t="shared" ref="T31:T41" si="4">IF($D$7=S3,S31,0)</f>
        <v>0</v>
      </c>
    </row>
    <row r="32" spans="1:26" x14ac:dyDescent="0.35">
      <c r="A32" s="9">
        <f t="shared" si="3"/>
        <v>2037</v>
      </c>
      <c r="B32" s="11" t="e">
        <f>Détails!S170</f>
        <v>#NUM!</v>
      </c>
      <c r="C32" s="10"/>
      <c r="D32" s="56" t="e">
        <f>Détails!T170</f>
        <v>#NUM!</v>
      </c>
      <c r="E32" s="57"/>
      <c r="R32" s="7">
        <v>31</v>
      </c>
      <c r="S32" s="7">
        <v>3</v>
      </c>
      <c r="T32" s="7">
        <f t="shared" si="4"/>
        <v>0</v>
      </c>
    </row>
    <row r="33" spans="1:20" x14ac:dyDescent="0.35">
      <c r="A33" s="51">
        <f t="shared" si="3"/>
        <v>2038</v>
      </c>
      <c r="B33" s="11" t="e">
        <f>Détails!S182</f>
        <v>#NUM!</v>
      </c>
      <c r="C33" s="10"/>
      <c r="D33" s="56" t="e">
        <f>Détails!T182</f>
        <v>#NUM!</v>
      </c>
      <c r="E33" s="52"/>
      <c r="S33" s="7">
        <v>4</v>
      </c>
      <c r="T33" s="7">
        <f t="shared" si="4"/>
        <v>0</v>
      </c>
    </row>
    <row r="34" spans="1:20" x14ac:dyDescent="0.35">
      <c r="A34" s="51">
        <f t="shared" si="3"/>
        <v>2039</v>
      </c>
      <c r="B34" s="11" t="e">
        <f>Détails!S194</f>
        <v>#NUM!</v>
      </c>
      <c r="C34" s="10"/>
      <c r="D34" s="56" t="e">
        <f>Détails!T194</f>
        <v>#NUM!</v>
      </c>
      <c r="E34" s="52"/>
      <c r="S34" s="7">
        <v>5</v>
      </c>
      <c r="T34" s="7">
        <f t="shared" si="4"/>
        <v>0</v>
      </c>
    </row>
    <row r="35" spans="1:20" x14ac:dyDescent="0.35">
      <c r="A35" s="51">
        <f t="shared" si="3"/>
        <v>2040</v>
      </c>
      <c r="B35" s="11" t="e">
        <f>Détails!S206</f>
        <v>#NUM!</v>
      </c>
      <c r="C35" s="10"/>
      <c r="D35" s="56" t="e">
        <f>Détails!T206</f>
        <v>#NUM!</v>
      </c>
      <c r="E35" s="52"/>
      <c r="S35" s="7">
        <v>6</v>
      </c>
      <c r="T35" s="7">
        <f t="shared" si="4"/>
        <v>0</v>
      </c>
    </row>
    <row r="36" spans="1:20" x14ac:dyDescent="0.35">
      <c r="A36" s="51">
        <f t="shared" si="3"/>
        <v>2041</v>
      </c>
      <c r="B36" s="11" t="e">
        <f>Détails!S218</f>
        <v>#NUM!</v>
      </c>
      <c r="C36" s="10"/>
      <c r="D36" s="56" t="e">
        <f>Détails!T218</f>
        <v>#NUM!</v>
      </c>
      <c r="E36" s="52"/>
      <c r="S36" s="7">
        <v>7</v>
      </c>
      <c r="T36" s="7">
        <f t="shared" si="4"/>
        <v>0</v>
      </c>
    </row>
    <row r="37" spans="1:20" x14ac:dyDescent="0.35">
      <c r="A37" s="51">
        <f t="shared" si="3"/>
        <v>2042</v>
      </c>
      <c r="B37" s="11" t="e">
        <f>Détails!S230</f>
        <v>#NUM!</v>
      </c>
      <c r="C37" s="10"/>
      <c r="D37" s="56" t="e">
        <f>Détails!T230</f>
        <v>#NUM!</v>
      </c>
      <c r="E37" s="52"/>
      <c r="S37" s="7">
        <v>8</v>
      </c>
      <c r="T37" s="7">
        <f t="shared" si="4"/>
        <v>0</v>
      </c>
    </row>
    <row r="38" spans="1:20" ht="15" thickBot="1" x14ac:dyDescent="0.4">
      <c r="A38" s="51">
        <f t="shared" si="3"/>
        <v>2043</v>
      </c>
      <c r="B38" s="11" t="e">
        <f>Détails!S242</f>
        <v>#NUM!</v>
      </c>
      <c r="C38" s="10"/>
      <c r="D38" s="56" t="e">
        <f>Détails!T242</f>
        <v>#NUM!</v>
      </c>
      <c r="E38" s="58"/>
      <c r="S38" s="7">
        <v>9</v>
      </c>
      <c r="T38" s="7">
        <f t="shared" si="4"/>
        <v>0</v>
      </c>
    </row>
    <row r="39" spans="1:20" x14ac:dyDescent="0.35">
      <c r="A39" s="117" t="str">
        <f>IF(C7&lt;&gt;1,"Simulation arrondie à "," ")</f>
        <v xml:space="preserve">Simulation arrondie à </v>
      </c>
      <c r="B39" s="118"/>
      <c r="C39" s="61" t="e">
        <f>IF(C7&lt;&gt;1,Z18," ")</f>
        <v>#NUM!</v>
      </c>
      <c r="D39" s="61" t="str">
        <f>IF(C7&lt;&gt;1,"mois de décalage"," ")</f>
        <v>mois de décalage</v>
      </c>
      <c r="E39" s="62"/>
      <c r="S39" s="7">
        <v>10</v>
      </c>
      <c r="T39" s="7">
        <f t="shared" si="4"/>
        <v>0</v>
      </c>
    </row>
    <row r="40" spans="1:20" ht="15" thickBot="1" x14ac:dyDescent="0.4">
      <c r="A40" s="105" t="str">
        <f>IF(Y15=1,"Les montants sont supérieurs aux montants réels","Les montants sont inférieurs aux montants réels")</f>
        <v>Les montants sont inférieurs aux montants réels</v>
      </c>
      <c r="B40" s="106"/>
      <c r="C40" s="106"/>
      <c r="D40" s="106"/>
      <c r="E40" s="107"/>
      <c r="S40" s="7">
        <v>11</v>
      </c>
      <c r="T40" s="7">
        <f t="shared" si="4"/>
        <v>0</v>
      </c>
    </row>
    <row r="41" spans="1:20" ht="15" thickBot="1" x14ac:dyDescent="0.4">
      <c r="A41" s="95" t="e">
        <f>IF(D38&lt;0,"Le détail figure dans l'onglet 'Détails'."," ")</f>
        <v>#NUM!</v>
      </c>
      <c r="B41" s="96"/>
      <c r="C41" s="96"/>
      <c r="D41" s="96"/>
      <c r="E41" s="97"/>
      <c r="S41" s="7">
        <v>12</v>
      </c>
      <c r="T41" s="7">
        <f t="shared" si="4"/>
        <v>0</v>
      </c>
    </row>
    <row r="43" spans="1:20" ht="14.5" customHeight="1" x14ac:dyDescent="0.35">
      <c r="A43" s="74" t="s">
        <v>71</v>
      </c>
      <c r="B43" s="74"/>
      <c r="C43" s="74"/>
      <c r="D43" s="74"/>
      <c r="E43" s="74"/>
      <c r="F43" s="74"/>
      <c r="G43" s="74"/>
      <c r="H43" s="74"/>
      <c r="I43" s="74"/>
      <c r="J43" s="74"/>
      <c r="K43" s="74"/>
      <c r="L43" s="74"/>
      <c r="M43" s="74"/>
      <c r="N43" s="74"/>
      <c r="O43" s="74"/>
      <c r="P43" s="74"/>
      <c r="Q43" s="74"/>
    </row>
    <row r="44" spans="1:20" x14ac:dyDescent="0.35">
      <c r="A44" s="74"/>
      <c r="B44" s="74"/>
      <c r="C44" s="74"/>
      <c r="D44" s="74"/>
      <c r="E44" s="74"/>
      <c r="F44" s="74"/>
      <c r="G44" s="74"/>
      <c r="H44" s="74"/>
      <c r="I44" s="74"/>
      <c r="J44" s="74"/>
      <c r="K44" s="74"/>
      <c r="L44" s="74"/>
      <c r="M44" s="74"/>
      <c r="N44" s="74"/>
      <c r="O44" s="74"/>
      <c r="P44" s="74"/>
      <c r="Q44" s="74"/>
    </row>
    <row r="45" spans="1:20" x14ac:dyDescent="0.35">
      <c r="A45" s="74"/>
      <c r="B45" s="74"/>
      <c r="C45" s="74"/>
      <c r="D45" s="74"/>
      <c r="E45" s="74"/>
      <c r="F45" s="74"/>
      <c r="G45" s="74"/>
      <c r="H45" s="74"/>
      <c r="I45" s="74"/>
      <c r="J45" s="74"/>
      <c r="K45" s="74"/>
      <c r="L45" s="74"/>
      <c r="M45" s="74"/>
      <c r="N45" s="74"/>
      <c r="O45" s="74"/>
      <c r="P45" s="74"/>
      <c r="Q45" s="74"/>
    </row>
    <row r="46" spans="1:20" x14ac:dyDescent="0.35">
      <c r="A46" s="74"/>
      <c r="B46" s="74"/>
      <c r="C46" s="74"/>
      <c r="D46" s="74"/>
      <c r="E46" s="74"/>
      <c r="F46" s="74"/>
      <c r="G46" s="74"/>
      <c r="H46" s="74"/>
      <c r="I46" s="74"/>
      <c r="J46" s="74"/>
      <c r="K46" s="74"/>
      <c r="L46" s="74"/>
      <c r="M46" s="74"/>
      <c r="N46" s="74"/>
      <c r="O46" s="74"/>
      <c r="P46" s="74"/>
      <c r="Q46" s="74"/>
    </row>
  </sheetData>
  <sheetProtection algorithmName="SHA-512" hashValue="q4du4MegRaRrtj+Kvz/iMDw+KxxKO/rf+sokNlZhnI/RsQFwnChMFE6xzaj9ue/U8adKVxUHNTBOrzth7w13VA==" saltValue="KyAkiATfhA0/4fM7lxiUWQ==" spinCount="100000" sheet="1" objects="1" scenarios="1" selectLockedCells="1"/>
  <mergeCells count="25">
    <mergeCell ref="G11:I11"/>
    <mergeCell ref="A13:M13"/>
    <mergeCell ref="A15:E15"/>
    <mergeCell ref="A40:E40"/>
    <mergeCell ref="B17:C18"/>
    <mergeCell ref="D17:E18"/>
    <mergeCell ref="A17:A18"/>
    <mergeCell ref="A16:E16"/>
    <mergeCell ref="A39:B39"/>
    <mergeCell ref="A43:Q46"/>
    <mergeCell ref="H8:Q8"/>
    <mergeCell ref="A1:Q1"/>
    <mergeCell ref="C8:E8"/>
    <mergeCell ref="A7:B7"/>
    <mergeCell ref="A10:B10"/>
    <mergeCell ref="A3:E3"/>
    <mergeCell ref="A4:B4"/>
    <mergeCell ref="C4:E4"/>
    <mergeCell ref="A5:B5"/>
    <mergeCell ref="A6:B6"/>
    <mergeCell ref="C6:E6"/>
    <mergeCell ref="A9:J9"/>
    <mergeCell ref="A41:E41"/>
    <mergeCell ref="A11:E11"/>
    <mergeCell ref="A12:B12"/>
  </mergeCells>
  <conditionalFormatting sqref="A11:E11">
    <cfRule type="expression" dxfId="4" priority="4">
      <formula>$D$38&gt;=0</formula>
    </cfRule>
  </conditionalFormatting>
  <conditionalFormatting sqref="A12:Q13">
    <cfRule type="expression" dxfId="3" priority="3">
      <formula>$D$38&gt;=0</formula>
    </cfRule>
  </conditionalFormatting>
  <conditionalFormatting sqref="A39:E40">
    <cfRule type="expression" dxfId="2" priority="2">
      <formula>$C$7=1</formula>
    </cfRule>
  </conditionalFormatting>
  <conditionalFormatting sqref="A15:E41">
    <cfRule type="expression" dxfId="1" priority="1">
      <formula>$D$38&gt;=0</formula>
    </cfRule>
  </conditionalFormatting>
  <dataValidations count="5">
    <dataValidation type="list" allowBlank="1" showInputMessage="1" showErrorMessage="1" sqref="C6:E6">
      <formula1>$U$1:$U$6</formula1>
    </dataValidation>
    <dataValidation type="list" allowBlank="1" showInputMessage="1" showErrorMessage="1" sqref="E5">
      <formula1>$T$2:$T$7</formula1>
    </dataValidation>
    <dataValidation type="list" allowBlank="1" showInputMessage="1" showErrorMessage="1" sqref="D5 D7">
      <formula1>$S$2:$S$13</formula1>
    </dataValidation>
    <dataValidation type="list" allowBlank="1" showInputMessage="1" showErrorMessage="1" sqref="C7">
      <formula1>$R$2:$R$32</formula1>
    </dataValidation>
    <dataValidation type="list" allowBlank="1" showInputMessage="1" showErrorMessage="1" sqref="E7">
      <formula1>$T$2:$T$3</formula1>
    </dataValidation>
  </dataValidations>
  <pageMargins left="0.7" right="0.7" top="0.75" bottom="0.75" header="0.3" footer="0.3"/>
  <pageSetup paperSize="9" orientation="portrait" r:id="rId1"/>
  <ignoredErrors>
    <ignoredError sqref="W1:W3 W5:W19 X1:AB1 AC3 X7:AB7 X6:AA6 X4:AB5 X3:Z3 Y2:AB2"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C350"/>
  <sheetViews>
    <sheetView workbookViewId="0"/>
  </sheetViews>
  <sheetFormatPr baseColWidth="10" defaultColWidth="10.81640625" defaultRowHeight="14.5" x14ac:dyDescent="0.35"/>
  <cols>
    <col min="1" max="1" width="11.81640625" style="4" bestFit="1" customWidth="1"/>
    <col min="2" max="2" width="4.81640625" style="4" bestFit="1" customWidth="1"/>
    <col min="3" max="3" width="3.54296875" style="27" customWidth="1"/>
    <col min="4" max="4" width="5.54296875" style="1" bestFit="1" customWidth="1"/>
    <col min="5" max="5" width="3.7265625" style="1" bestFit="1" customWidth="1"/>
    <col min="6" max="6" width="4.81640625" style="1" bestFit="1" customWidth="1"/>
    <col min="7" max="9" width="10.54296875" style="6" customWidth="1"/>
    <col min="10" max="10" width="3.54296875" style="26" customWidth="1"/>
    <col min="11" max="11" width="5.54296875" style="1" bestFit="1" customWidth="1"/>
    <col min="12" max="12" width="3.7265625" style="1" bestFit="1" customWidth="1"/>
    <col min="13" max="13" width="4.81640625" style="1" bestFit="1" customWidth="1"/>
    <col min="14" max="16" width="10.54296875" style="6" customWidth="1"/>
    <col min="17" max="17" width="3.54296875" style="6" customWidth="1"/>
    <col min="18" max="18" width="9.26953125" style="15" bestFit="1" customWidth="1"/>
    <col min="19" max="20" width="10.81640625" style="12"/>
    <col min="21" max="22" width="10.81640625" style="3"/>
    <col min="23" max="29" width="10.81640625" style="53"/>
    <col min="30" max="16384" width="10.81640625" style="4"/>
  </cols>
  <sheetData>
    <row r="1" spans="1:20" x14ac:dyDescent="0.35">
      <c r="A1" s="7">
        <f>5907.34/12/100</f>
        <v>4.9227833333333333</v>
      </c>
      <c r="D1" s="122" t="s">
        <v>52</v>
      </c>
      <c r="E1" s="122"/>
      <c r="F1" s="122"/>
      <c r="G1" s="122"/>
      <c r="H1" s="122"/>
      <c r="I1" s="122"/>
      <c r="J1" s="24"/>
      <c r="K1" s="122" t="s">
        <v>44</v>
      </c>
      <c r="L1" s="122"/>
      <c r="M1" s="122"/>
      <c r="N1" s="122"/>
      <c r="O1" s="122"/>
      <c r="P1" s="122"/>
      <c r="Q1" s="5"/>
      <c r="R1" s="123" t="s">
        <v>45</v>
      </c>
    </row>
    <row r="2" spans="1:20" ht="15" thickBot="1" x14ac:dyDescent="0.4">
      <c r="A2" s="17" t="s">
        <v>2</v>
      </c>
      <c r="B2" s="17" t="s">
        <v>1</v>
      </c>
      <c r="C2" s="24"/>
      <c r="D2" s="17" t="s">
        <v>7</v>
      </c>
      <c r="E2" s="17" t="s">
        <v>36</v>
      </c>
      <c r="F2" s="17" t="s">
        <v>26</v>
      </c>
      <c r="G2" s="18" t="s">
        <v>37</v>
      </c>
      <c r="H2" s="18" t="s">
        <v>38</v>
      </c>
      <c r="I2" s="18" t="s">
        <v>39</v>
      </c>
      <c r="J2" s="25"/>
      <c r="K2" s="17" t="s">
        <v>7</v>
      </c>
      <c r="L2" s="17" t="s">
        <v>36</v>
      </c>
      <c r="M2" s="17" t="s">
        <v>26</v>
      </c>
      <c r="N2" s="18" t="s">
        <v>37</v>
      </c>
      <c r="O2" s="18" t="s">
        <v>38</v>
      </c>
      <c r="P2" s="18" t="s">
        <v>39</v>
      </c>
      <c r="Q2" s="14"/>
      <c r="R2" s="123"/>
    </row>
    <row r="3" spans="1:20" x14ac:dyDescent="0.35">
      <c r="A3" s="119">
        <v>2024</v>
      </c>
      <c r="B3" s="28">
        <v>1</v>
      </c>
      <c r="C3" s="29"/>
      <c r="D3" s="30" t="e">
        <f>'1'!V10</f>
        <v>#NUM!</v>
      </c>
      <c r="E3" s="31" t="e">
        <f>'1'!W10</f>
        <v>#NUM!</v>
      </c>
      <c r="F3" s="31" t="e">
        <f>'1'!X10</f>
        <v>#NUM!</v>
      </c>
      <c r="G3" s="32" t="e">
        <f t="shared" ref="G3" si="0">F3*$A$1</f>
        <v>#NUM!</v>
      </c>
      <c r="H3" s="32" t="e">
        <f>'1'!Y10</f>
        <v>#NUM!</v>
      </c>
      <c r="I3" s="33" t="e">
        <f t="shared" ref="I3" si="1">G3+H3</f>
        <v>#NUM!</v>
      </c>
      <c r="J3" s="34"/>
      <c r="K3" s="30" t="e">
        <f>'1'!AA10</f>
        <v>#NUM!</v>
      </c>
      <c r="L3" s="30" t="e">
        <f>'1'!AB10</f>
        <v>#NUM!</v>
      </c>
      <c r="M3" s="30" t="e">
        <f>'1'!AC10</f>
        <v>#NUM!</v>
      </c>
      <c r="N3" s="33" t="e">
        <f t="shared" ref="N3" si="2">M3*$A$1</f>
        <v>#NUM!</v>
      </c>
      <c r="O3" s="33" t="e">
        <f>'1'!AD10</f>
        <v>#NUM!</v>
      </c>
      <c r="P3" s="33" t="e">
        <f t="shared" ref="P3:P55" si="3">N3+O3</f>
        <v>#NUM!</v>
      </c>
      <c r="Q3" s="34"/>
      <c r="R3" s="35" t="e">
        <f t="shared" ref="R3:R55" si="4">I3-P3</f>
        <v>#NUM!</v>
      </c>
    </row>
    <row r="4" spans="1:20" x14ac:dyDescent="0.35">
      <c r="A4" s="120"/>
      <c r="B4" s="19">
        <v>2</v>
      </c>
      <c r="D4" s="20" t="e">
        <f>'1'!V11</f>
        <v>#NUM!</v>
      </c>
      <c r="E4" s="21" t="e">
        <f>'1'!W11</f>
        <v>#NUM!</v>
      </c>
      <c r="F4" s="21" t="e">
        <f>'1'!X11</f>
        <v>#NUM!</v>
      </c>
      <c r="G4" s="22" t="e">
        <f t="shared" ref="G4:G67" si="5">F4*$A$1</f>
        <v>#NUM!</v>
      </c>
      <c r="H4" s="22" t="e">
        <f>'1'!Y11</f>
        <v>#NUM!</v>
      </c>
      <c r="I4" s="23" t="e">
        <f t="shared" ref="I4:I67" si="6">G4+H4</f>
        <v>#NUM!</v>
      </c>
      <c r="K4" s="20" t="e">
        <f>'1'!AA11</f>
        <v>#NUM!</v>
      </c>
      <c r="L4" s="20" t="e">
        <f>'1'!AB11</f>
        <v>#NUM!</v>
      </c>
      <c r="M4" s="20" t="e">
        <f>'1'!AC11</f>
        <v>#NUM!</v>
      </c>
      <c r="N4" s="23" t="e">
        <f t="shared" ref="N4:N67" si="7">M4*$A$1</f>
        <v>#NUM!</v>
      </c>
      <c r="O4" s="23" t="e">
        <f>'1'!AD11</f>
        <v>#NUM!</v>
      </c>
      <c r="P4" s="23" t="e">
        <f t="shared" si="3"/>
        <v>#NUM!</v>
      </c>
      <c r="Q4" s="26"/>
      <c r="R4" s="36" t="e">
        <f t="shared" si="4"/>
        <v>#NUM!</v>
      </c>
    </row>
    <row r="5" spans="1:20" x14ac:dyDescent="0.35">
      <c r="A5" s="120"/>
      <c r="B5" s="19">
        <v>3</v>
      </c>
      <c r="D5" s="20" t="e">
        <f>'1'!V12</f>
        <v>#NUM!</v>
      </c>
      <c r="E5" s="21" t="e">
        <f>'1'!W12</f>
        <v>#NUM!</v>
      </c>
      <c r="F5" s="21" t="e">
        <f>'1'!X12</f>
        <v>#NUM!</v>
      </c>
      <c r="G5" s="22" t="e">
        <f t="shared" si="5"/>
        <v>#NUM!</v>
      </c>
      <c r="H5" s="22" t="e">
        <f>'1'!Y12</f>
        <v>#NUM!</v>
      </c>
      <c r="I5" s="23" t="e">
        <f t="shared" si="6"/>
        <v>#NUM!</v>
      </c>
      <c r="K5" s="20" t="e">
        <f>'1'!AA12</f>
        <v>#NUM!</v>
      </c>
      <c r="L5" s="20" t="e">
        <f>'1'!AB12</f>
        <v>#NUM!</v>
      </c>
      <c r="M5" s="20" t="e">
        <f>'1'!AC12</f>
        <v>#NUM!</v>
      </c>
      <c r="N5" s="23" t="e">
        <f t="shared" si="7"/>
        <v>#NUM!</v>
      </c>
      <c r="O5" s="23" t="e">
        <f>'1'!AD12</f>
        <v>#NUM!</v>
      </c>
      <c r="P5" s="23" t="e">
        <f t="shared" si="3"/>
        <v>#NUM!</v>
      </c>
      <c r="Q5" s="26"/>
      <c r="R5" s="36" t="e">
        <f t="shared" si="4"/>
        <v>#NUM!</v>
      </c>
    </row>
    <row r="6" spans="1:20" x14ac:dyDescent="0.35">
      <c r="A6" s="120"/>
      <c r="B6" s="19">
        <v>4</v>
      </c>
      <c r="D6" s="20" t="e">
        <f>'1'!V13</f>
        <v>#NUM!</v>
      </c>
      <c r="E6" s="21" t="e">
        <f>'1'!W13</f>
        <v>#NUM!</v>
      </c>
      <c r="F6" s="21" t="e">
        <f>'1'!X13</f>
        <v>#NUM!</v>
      </c>
      <c r="G6" s="22" t="e">
        <f t="shared" si="5"/>
        <v>#NUM!</v>
      </c>
      <c r="H6" s="22" t="e">
        <f>'1'!Y13</f>
        <v>#NUM!</v>
      </c>
      <c r="I6" s="23" t="e">
        <f t="shared" si="6"/>
        <v>#NUM!</v>
      </c>
      <c r="K6" s="20" t="e">
        <f>'1'!AA13</f>
        <v>#NUM!</v>
      </c>
      <c r="L6" s="20" t="e">
        <f>'1'!AB13</f>
        <v>#NUM!</v>
      </c>
      <c r="M6" s="20" t="e">
        <f>'1'!AC13</f>
        <v>#NUM!</v>
      </c>
      <c r="N6" s="23" t="e">
        <f t="shared" si="7"/>
        <v>#NUM!</v>
      </c>
      <c r="O6" s="23" t="e">
        <f>'1'!AD13</f>
        <v>#NUM!</v>
      </c>
      <c r="P6" s="23" t="e">
        <f t="shared" si="3"/>
        <v>#NUM!</v>
      </c>
      <c r="Q6" s="26"/>
      <c r="R6" s="36" t="e">
        <f t="shared" si="4"/>
        <v>#NUM!</v>
      </c>
    </row>
    <row r="7" spans="1:20" x14ac:dyDescent="0.35">
      <c r="A7" s="120"/>
      <c r="B7" s="19">
        <v>5</v>
      </c>
      <c r="D7" s="20" t="e">
        <f>'1'!V14</f>
        <v>#NUM!</v>
      </c>
      <c r="E7" s="21" t="e">
        <f>'1'!W14</f>
        <v>#NUM!</v>
      </c>
      <c r="F7" s="21" t="e">
        <f>'1'!X14</f>
        <v>#NUM!</v>
      </c>
      <c r="G7" s="22" t="e">
        <f t="shared" si="5"/>
        <v>#NUM!</v>
      </c>
      <c r="H7" s="22" t="e">
        <f>'1'!Y14</f>
        <v>#NUM!</v>
      </c>
      <c r="I7" s="23" t="e">
        <f t="shared" si="6"/>
        <v>#NUM!</v>
      </c>
      <c r="K7" s="20" t="e">
        <f>'1'!AA14</f>
        <v>#NUM!</v>
      </c>
      <c r="L7" s="20" t="e">
        <f>'1'!AB14</f>
        <v>#NUM!</v>
      </c>
      <c r="M7" s="20" t="e">
        <f>'1'!AC14</f>
        <v>#NUM!</v>
      </c>
      <c r="N7" s="23" t="e">
        <f t="shared" si="7"/>
        <v>#NUM!</v>
      </c>
      <c r="O7" s="23" t="e">
        <f>'1'!AD14</f>
        <v>#NUM!</v>
      </c>
      <c r="P7" s="23" t="e">
        <f t="shared" si="3"/>
        <v>#NUM!</v>
      </c>
      <c r="Q7" s="26"/>
      <c r="R7" s="36" t="e">
        <f t="shared" si="4"/>
        <v>#NUM!</v>
      </c>
    </row>
    <row r="8" spans="1:20" x14ac:dyDescent="0.35">
      <c r="A8" s="120"/>
      <c r="B8" s="19">
        <v>6</v>
      </c>
      <c r="D8" s="20" t="e">
        <f>'1'!V15</f>
        <v>#NUM!</v>
      </c>
      <c r="E8" s="21" t="e">
        <f>'1'!W15</f>
        <v>#NUM!</v>
      </c>
      <c r="F8" s="21" t="e">
        <f>'1'!X15</f>
        <v>#NUM!</v>
      </c>
      <c r="G8" s="22" t="e">
        <f t="shared" si="5"/>
        <v>#NUM!</v>
      </c>
      <c r="H8" s="22" t="e">
        <f>'1'!Y15</f>
        <v>#NUM!</v>
      </c>
      <c r="I8" s="23" t="e">
        <f t="shared" si="6"/>
        <v>#NUM!</v>
      </c>
      <c r="K8" s="20" t="e">
        <f>'1'!AA15</f>
        <v>#NUM!</v>
      </c>
      <c r="L8" s="20" t="e">
        <f>'1'!AB15</f>
        <v>#NUM!</v>
      </c>
      <c r="M8" s="20" t="e">
        <f>'1'!AC15</f>
        <v>#NUM!</v>
      </c>
      <c r="N8" s="23" t="e">
        <f t="shared" si="7"/>
        <v>#NUM!</v>
      </c>
      <c r="O8" s="23" t="e">
        <f>'1'!AD15</f>
        <v>#NUM!</v>
      </c>
      <c r="P8" s="23" t="e">
        <f t="shared" si="3"/>
        <v>#NUM!</v>
      </c>
      <c r="Q8" s="26"/>
      <c r="R8" s="36" t="e">
        <f t="shared" si="4"/>
        <v>#NUM!</v>
      </c>
    </row>
    <row r="9" spans="1:20" x14ac:dyDescent="0.35">
      <c r="A9" s="120"/>
      <c r="B9" s="19">
        <v>7</v>
      </c>
      <c r="D9" s="20" t="e">
        <f>'1'!V16</f>
        <v>#NUM!</v>
      </c>
      <c r="E9" s="21" t="e">
        <f>'1'!W16</f>
        <v>#NUM!</v>
      </c>
      <c r="F9" s="21" t="e">
        <f>'1'!X16</f>
        <v>#NUM!</v>
      </c>
      <c r="G9" s="22" t="e">
        <f t="shared" si="5"/>
        <v>#NUM!</v>
      </c>
      <c r="H9" s="22" t="e">
        <f>'1'!Y16</f>
        <v>#NUM!</v>
      </c>
      <c r="I9" s="23" t="e">
        <f t="shared" si="6"/>
        <v>#NUM!</v>
      </c>
      <c r="K9" s="20" t="e">
        <f>'1'!AA16</f>
        <v>#NUM!</v>
      </c>
      <c r="L9" s="20" t="e">
        <f>'1'!AB16</f>
        <v>#NUM!</v>
      </c>
      <c r="M9" s="20" t="e">
        <f>'1'!AC16</f>
        <v>#NUM!</v>
      </c>
      <c r="N9" s="23" t="e">
        <f t="shared" si="7"/>
        <v>#NUM!</v>
      </c>
      <c r="O9" s="23" t="e">
        <f>'1'!AD16</f>
        <v>#NUM!</v>
      </c>
      <c r="P9" s="23" t="e">
        <f t="shared" si="3"/>
        <v>#NUM!</v>
      </c>
      <c r="Q9" s="26"/>
      <c r="R9" s="36" t="e">
        <f t="shared" si="4"/>
        <v>#NUM!</v>
      </c>
    </row>
    <row r="10" spans="1:20" x14ac:dyDescent="0.35">
      <c r="A10" s="120"/>
      <c r="B10" s="19">
        <v>8</v>
      </c>
      <c r="D10" s="20" t="e">
        <f>'1'!V17</f>
        <v>#NUM!</v>
      </c>
      <c r="E10" s="21" t="e">
        <f>'1'!W17</f>
        <v>#NUM!</v>
      </c>
      <c r="F10" s="21" t="e">
        <f>'1'!X17</f>
        <v>#NUM!</v>
      </c>
      <c r="G10" s="22" t="e">
        <f t="shared" si="5"/>
        <v>#NUM!</v>
      </c>
      <c r="H10" s="22" t="e">
        <f>'1'!Y17</f>
        <v>#NUM!</v>
      </c>
      <c r="I10" s="23" t="e">
        <f t="shared" si="6"/>
        <v>#NUM!</v>
      </c>
      <c r="K10" s="20" t="e">
        <f>'1'!AA17</f>
        <v>#NUM!</v>
      </c>
      <c r="L10" s="20" t="e">
        <f>'1'!AB17</f>
        <v>#NUM!</v>
      </c>
      <c r="M10" s="20" t="e">
        <f>'1'!AC17</f>
        <v>#NUM!</v>
      </c>
      <c r="N10" s="23" t="e">
        <f t="shared" si="7"/>
        <v>#NUM!</v>
      </c>
      <c r="O10" s="23" t="e">
        <f>'1'!AD17</f>
        <v>#NUM!</v>
      </c>
      <c r="P10" s="23" t="e">
        <f t="shared" si="3"/>
        <v>#NUM!</v>
      </c>
      <c r="Q10" s="26"/>
      <c r="R10" s="36" t="e">
        <f t="shared" si="4"/>
        <v>#NUM!</v>
      </c>
    </row>
    <row r="11" spans="1:20" x14ac:dyDescent="0.35">
      <c r="A11" s="120"/>
      <c r="B11" s="19">
        <v>9</v>
      </c>
      <c r="D11" s="20" t="e">
        <f>'1'!V18</f>
        <v>#NUM!</v>
      </c>
      <c r="E11" s="21" t="e">
        <f>'1'!W18</f>
        <v>#NUM!</v>
      </c>
      <c r="F11" s="21" t="e">
        <f>'1'!X18</f>
        <v>#NUM!</v>
      </c>
      <c r="G11" s="22" t="e">
        <f t="shared" si="5"/>
        <v>#NUM!</v>
      </c>
      <c r="H11" s="22" t="e">
        <f>'1'!Y18</f>
        <v>#NUM!</v>
      </c>
      <c r="I11" s="23" t="e">
        <f t="shared" si="6"/>
        <v>#NUM!</v>
      </c>
      <c r="K11" s="20" t="e">
        <f>'1'!AA18</f>
        <v>#NUM!</v>
      </c>
      <c r="L11" s="20" t="e">
        <f>'1'!AB18</f>
        <v>#NUM!</v>
      </c>
      <c r="M11" s="20" t="e">
        <f>'1'!AC18</f>
        <v>#NUM!</v>
      </c>
      <c r="N11" s="23" t="e">
        <f t="shared" si="7"/>
        <v>#NUM!</v>
      </c>
      <c r="O11" s="23" t="e">
        <f>'1'!AD18</f>
        <v>#NUM!</v>
      </c>
      <c r="P11" s="23" t="e">
        <f t="shared" si="3"/>
        <v>#NUM!</v>
      </c>
      <c r="Q11" s="26"/>
      <c r="R11" s="36" t="e">
        <f t="shared" si="4"/>
        <v>#NUM!</v>
      </c>
    </row>
    <row r="12" spans="1:20" x14ac:dyDescent="0.35">
      <c r="A12" s="120"/>
      <c r="B12" s="19">
        <v>10</v>
      </c>
      <c r="D12" s="20" t="e">
        <f>'1'!V19</f>
        <v>#NUM!</v>
      </c>
      <c r="E12" s="21" t="e">
        <f>'1'!W19</f>
        <v>#NUM!</v>
      </c>
      <c r="F12" s="21" t="e">
        <f>'1'!X19</f>
        <v>#NUM!</v>
      </c>
      <c r="G12" s="22" t="e">
        <f t="shared" si="5"/>
        <v>#NUM!</v>
      </c>
      <c r="H12" s="22" t="e">
        <f>'1'!Y19</f>
        <v>#NUM!</v>
      </c>
      <c r="I12" s="23" t="e">
        <f t="shared" si="6"/>
        <v>#NUM!</v>
      </c>
      <c r="K12" s="20" t="e">
        <f>'1'!AA19</f>
        <v>#NUM!</v>
      </c>
      <c r="L12" s="20" t="e">
        <f>'1'!AB19</f>
        <v>#NUM!</v>
      </c>
      <c r="M12" s="20" t="e">
        <f>'1'!AC19</f>
        <v>#NUM!</v>
      </c>
      <c r="N12" s="23" t="e">
        <f t="shared" si="7"/>
        <v>#NUM!</v>
      </c>
      <c r="O12" s="23" t="e">
        <f>'1'!AD19</f>
        <v>#NUM!</v>
      </c>
      <c r="P12" s="23" t="e">
        <f t="shared" si="3"/>
        <v>#NUM!</v>
      </c>
      <c r="Q12" s="26"/>
      <c r="R12" s="36" t="e">
        <f t="shared" si="4"/>
        <v>#NUM!</v>
      </c>
    </row>
    <row r="13" spans="1:20" x14ac:dyDescent="0.35">
      <c r="A13" s="120"/>
      <c r="B13" s="19">
        <v>11</v>
      </c>
      <c r="D13" s="20" t="e">
        <f>'1'!V20</f>
        <v>#NUM!</v>
      </c>
      <c r="E13" s="21" t="e">
        <f>'1'!W20</f>
        <v>#NUM!</v>
      </c>
      <c r="F13" s="21" t="e">
        <f>'1'!X20</f>
        <v>#NUM!</v>
      </c>
      <c r="G13" s="22" t="e">
        <f t="shared" si="5"/>
        <v>#NUM!</v>
      </c>
      <c r="H13" s="22" t="e">
        <f>'1'!Y20</f>
        <v>#NUM!</v>
      </c>
      <c r="I13" s="23" t="e">
        <f t="shared" si="6"/>
        <v>#NUM!</v>
      </c>
      <c r="K13" s="20" t="e">
        <f>'1'!AA20</f>
        <v>#NUM!</v>
      </c>
      <c r="L13" s="20" t="e">
        <f>'1'!AB20</f>
        <v>#NUM!</v>
      </c>
      <c r="M13" s="20" t="e">
        <f>'1'!AC20</f>
        <v>#NUM!</v>
      </c>
      <c r="N13" s="23" t="e">
        <f t="shared" si="7"/>
        <v>#NUM!</v>
      </c>
      <c r="O13" s="23" t="e">
        <f>'1'!AD20</f>
        <v>#NUM!</v>
      </c>
      <c r="P13" s="23" t="e">
        <f t="shared" si="3"/>
        <v>#NUM!</v>
      </c>
      <c r="Q13" s="26"/>
      <c r="R13" s="36" t="e">
        <f t="shared" si="4"/>
        <v>#NUM!</v>
      </c>
    </row>
    <row r="14" spans="1:20" ht="15" thickBot="1" x14ac:dyDescent="0.4">
      <c r="A14" s="121"/>
      <c r="B14" s="37">
        <v>12</v>
      </c>
      <c r="C14" s="38"/>
      <c r="D14" s="39" t="e">
        <f>'1'!V21</f>
        <v>#NUM!</v>
      </c>
      <c r="E14" s="40" t="e">
        <f>'1'!W21</f>
        <v>#NUM!</v>
      </c>
      <c r="F14" s="40" t="e">
        <f>'1'!X21</f>
        <v>#NUM!</v>
      </c>
      <c r="G14" s="41" t="e">
        <f t="shared" si="5"/>
        <v>#NUM!</v>
      </c>
      <c r="H14" s="41" t="e">
        <f>'1'!Y21</f>
        <v>#NUM!</v>
      </c>
      <c r="I14" s="42" t="e">
        <f t="shared" si="6"/>
        <v>#NUM!</v>
      </c>
      <c r="J14" s="43"/>
      <c r="K14" s="39" t="e">
        <f>'1'!AA21</f>
        <v>#NUM!</v>
      </c>
      <c r="L14" s="39" t="e">
        <f>'1'!AB21</f>
        <v>#NUM!</v>
      </c>
      <c r="M14" s="39" t="e">
        <f>'1'!AC21</f>
        <v>#NUM!</v>
      </c>
      <c r="N14" s="42" t="e">
        <f t="shared" si="7"/>
        <v>#NUM!</v>
      </c>
      <c r="O14" s="42" t="e">
        <f>'1'!AD21</f>
        <v>#NUM!</v>
      </c>
      <c r="P14" s="42" t="e">
        <f t="shared" si="3"/>
        <v>#NUM!</v>
      </c>
      <c r="Q14" s="43"/>
      <c r="R14" s="44" t="e">
        <f t="shared" si="4"/>
        <v>#NUM!</v>
      </c>
      <c r="S14" s="12" t="e">
        <f>SUM(R3:R14)</f>
        <v>#NUM!</v>
      </c>
      <c r="T14" s="12" t="e">
        <f>S14</f>
        <v>#NUM!</v>
      </c>
    </row>
    <row r="15" spans="1:20" x14ac:dyDescent="0.35">
      <c r="A15" s="119">
        <f>A3+1</f>
        <v>2025</v>
      </c>
      <c r="B15" s="28">
        <v>1</v>
      </c>
      <c r="C15" s="29"/>
      <c r="D15" s="30" t="e">
        <f>'1'!V22</f>
        <v>#NUM!</v>
      </c>
      <c r="E15" s="31" t="e">
        <f>'1'!W22</f>
        <v>#NUM!</v>
      </c>
      <c r="F15" s="31" t="e">
        <f>'1'!X22</f>
        <v>#NUM!</v>
      </c>
      <c r="G15" s="32" t="e">
        <f t="shared" si="5"/>
        <v>#NUM!</v>
      </c>
      <c r="H15" s="32" t="e">
        <f>'1'!Y22</f>
        <v>#NUM!</v>
      </c>
      <c r="I15" s="33" t="e">
        <f t="shared" si="6"/>
        <v>#NUM!</v>
      </c>
      <c r="J15" s="34"/>
      <c r="K15" s="30" t="e">
        <f>'1'!AA22</f>
        <v>#NUM!</v>
      </c>
      <c r="L15" s="30" t="e">
        <f>'1'!AB22</f>
        <v>#NUM!</v>
      </c>
      <c r="M15" s="30" t="e">
        <f>'1'!AC22</f>
        <v>#NUM!</v>
      </c>
      <c r="N15" s="33" t="e">
        <f t="shared" si="7"/>
        <v>#NUM!</v>
      </c>
      <c r="O15" s="33" t="e">
        <f>'1'!AD22</f>
        <v>#NUM!</v>
      </c>
      <c r="P15" s="33" t="e">
        <f t="shared" si="3"/>
        <v>#NUM!</v>
      </c>
      <c r="Q15" s="34"/>
      <c r="R15" s="35" t="e">
        <f t="shared" si="4"/>
        <v>#NUM!</v>
      </c>
    </row>
    <row r="16" spans="1:20" x14ac:dyDescent="0.35">
      <c r="A16" s="120"/>
      <c r="B16" s="19">
        <v>2</v>
      </c>
      <c r="D16" s="20" t="e">
        <f>'1'!V23</f>
        <v>#NUM!</v>
      </c>
      <c r="E16" s="21" t="e">
        <f>'1'!W23</f>
        <v>#NUM!</v>
      </c>
      <c r="F16" s="21" t="e">
        <f>'1'!X23</f>
        <v>#NUM!</v>
      </c>
      <c r="G16" s="22" t="e">
        <f t="shared" si="5"/>
        <v>#NUM!</v>
      </c>
      <c r="H16" s="22" t="e">
        <f>'1'!Y23</f>
        <v>#NUM!</v>
      </c>
      <c r="I16" s="23" t="e">
        <f t="shared" si="6"/>
        <v>#NUM!</v>
      </c>
      <c r="K16" s="20" t="e">
        <f>'1'!AA23</f>
        <v>#NUM!</v>
      </c>
      <c r="L16" s="20" t="e">
        <f>'1'!AB23</f>
        <v>#NUM!</v>
      </c>
      <c r="M16" s="20" t="e">
        <f>'1'!AC23</f>
        <v>#NUM!</v>
      </c>
      <c r="N16" s="23" t="e">
        <f t="shared" si="7"/>
        <v>#NUM!</v>
      </c>
      <c r="O16" s="23" t="e">
        <f>'1'!AD23</f>
        <v>#NUM!</v>
      </c>
      <c r="P16" s="23" t="e">
        <f t="shared" si="3"/>
        <v>#NUM!</v>
      </c>
      <c r="Q16" s="26"/>
      <c r="R16" s="36" t="e">
        <f t="shared" si="4"/>
        <v>#NUM!</v>
      </c>
    </row>
    <row r="17" spans="1:20" x14ac:dyDescent="0.35">
      <c r="A17" s="120"/>
      <c r="B17" s="19">
        <v>3</v>
      </c>
      <c r="D17" s="20" t="e">
        <f>'1'!V24</f>
        <v>#NUM!</v>
      </c>
      <c r="E17" s="21" t="e">
        <f>'1'!W24</f>
        <v>#NUM!</v>
      </c>
      <c r="F17" s="21" t="e">
        <f>'1'!X24</f>
        <v>#NUM!</v>
      </c>
      <c r="G17" s="22" t="e">
        <f t="shared" si="5"/>
        <v>#NUM!</v>
      </c>
      <c r="H17" s="22" t="e">
        <f>'1'!Y24</f>
        <v>#NUM!</v>
      </c>
      <c r="I17" s="23" t="e">
        <f t="shared" si="6"/>
        <v>#NUM!</v>
      </c>
      <c r="K17" s="20" t="e">
        <f>'1'!AA24</f>
        <v>#NUM!</v>
      </c>
      <c r="L17" s="20" t="e">
        <f>'1'!AB24</f>
        <v>#NUM!</v>
      </c>
      <c r="M17" s="20" t="e">
        <f>'1'!AC24</f>
        <v>#NUM!</v>
      </c>
      <c r="N17" s="23" t="e">
        <f t="shared" si="7"/>
        <v>#NUM!</v>
      </c>
      <c r="O17" s="23" t="e">
        <f>'1'!AD24</f>
        <v>#NUM!</v>
      </c>
      <c r="P17" s="23" t="e">
        <f t="shared" si="3"/>
        <v>#NUM!</v>
      </c>
      <c r="Q17" s="26"/>
      <c r="R17" s="36" t="e">
        <f t="shared" si="4"/>
        <v>#NUM!</v>
      </c>
    </row>
    <row r="18" spans="1:20" x14ac:dyDescent="0.35">
      <c r="A18" s="120"/>
      <c r="B18" s="19">
        <v>4</v>
      </c>
      <c r="D18" s="20" t="e">
        <f>'1'!V25</f>
        <v>#NUM!</v>
      </c>
      <c r="E18" s="21" t="e">
        <f>'1'!W25</f>
        <v>#NUM!</v>
      </c>
      <c r="F18" s="21" t="e">
        <f>'1'!X25</f>
        <v>#NUM!</v>
      </c>
      <c r="G18" s="22" t="e">
        <f t="shared" si="5"/>
        <v>#NUM!</v>
      </c>
      <c r="H18" s="22" t="e">
        <f>'1'!Y25</f>
        <v>#NUM!</v>
      </c>
      <c r="I18" s="23" t="e">
        <f t="shared" si="6"/>
        <v>#NUM!</v>
      </c>
      <c r="K18" s="20" t="e">
        <f>'1'!AA25</f>
        <v>#NUM!</v>
      </c>
      <c r="L18" s="20" t="e">
        <f>'1'!AB25</f>
        <v>#NUM!</v>
      </c>
      <c r="M18" s="20" t="e">
        <f>'1'!AC25</f>
        <v>#NUM!</v>
      </c>
      <c r="N18" s="23" t="e">
        <f t="shared" si="7"/>
        <v>#NUM!</v>
      </c>
      <c r="O18" s="23" t="e">
        <f>'1'!AD25</f>
        <v>#NUM!</v>
      </c>
      <c r="P18" s="23" t="e">
        <f t="shared" si="3"/>
        <v>#NUM!</v>
      </c>
      <c r="Q18" s="26"/>
      <c r="R18" s="36" t="e">
        <f t="shared" si="4"/>
        <v>#NUM!</v>
      </c>
    </row>
    <row r="19" spans="1:20" x14ac:dyDescent="0.35">
      <c r="A19" s="120"/>
      <c r="B19" s="19">
        <v>5</v>
      </c>
      <c r="D19" s="20" t="e">
        <f>'1'!V26</f>
        <v>#NUM!</v>
      </c>
      <c r="E19" s="21" t="e">
        <f>'1'!W26</f>
        <v>#NUM!</v>
      </c>
      <c r="F19" s="21" t="e">
        <f>'1'!X26</f>
        <v>#NUM!</v>
      </c>
      <c r="G19" s="22" t="e">
        <f t="shared" si="5"/>
        <v>#NUM!</v>
      </c>
      <c r="H19" s="22" t="e">
        <f>'1'!Y26</f>
        <v>#NUM!</v>
      </c>
      <c r="I19" s="23" t="e">
        <f t="shared" si="6"/>
        <v>#NUM!</v>
      </c>
      <c r="K19" s="20" t="e">
        <f>'1'!AA26</f>
        <v>#NUM!</v>
      </c>
      <c r="L19" s="20" t="e">
        <f>'1'!AB26</f>
        <v>#NUM!</v>
      </c>
      <c r="M19" s="20" t="e">
        <f>'1'!AC26</f>
        <v>#NUM!</v>
      </c>
      <c r="N19" s="23" t="e">
        <f t="shared" si="7"/>
        <v>#NUM!</v>
      </c>
      <c r="O19" s="23" t="e">
        <f>'1'!AD26</f>
        <v>#NUM!</v>
      </c>
      <c r="P19" s="23" t="e">
        <f t="shared" si="3"/>
        <v>#NUM!</v>
      </c>
      <c r="Q19" s="26"/>
      <c r="R19" s="36" t="e">
        <f t="shared" si="4"/>
        <v>#NUM!</v>
      </c>
    </row>
    <row r="20" spans="1:20" x14ac:dyDescent="0.35">
      <c r="A20" s="120"/>
      <c r="B20" s="19">
        <v>6</v>
      </c>
      <c r="D20" s="20" t="e">
        <f>'1'!V27</f>
        <v>#NUM!</v>
      </c>
      <c r="E20" s="21" t="e">
        <f>'1'!W27</f>
        <v>#NUM!</v>
      </c>
      <c r="F20" s="21" t="e">
        <f>'1'!X27</f>
        <v>#NUM!</v>
      </c>
      <c r="G20" s="22" t="e">
        <f t="shared" si="5"/>
        <v>#NUM!</v>
      </c>
      <c r="H20" s="22" t="e">
        <f>'1'!Y27</f>
        <v>#NUM!</v>
      </c>
      <c r="I20" s="23" t="e">
        <f t="shared" si="6"/>
        <v>#NUM!</v>
      </c>
      <c r="K20" s="20" t="e">
        <f>'1'!AA27</f>
        <v>#NUM!</v>
      </c>
      <c r="L20" s="20" t="e">
        <f>'1'!AB27</f>
        <v>#NUM!</v>
      </c>
      <c r="M20" s="20" t="e">
        <f>'1'!AC27</f>
        <v>#NUM!</v>
      </c>
      <c r="N20" s="23" t="e">
        <f t="shared" si="7"/>
        <v>#NUM!</v>
      </c>
      <c r="O20" s="23" t="e">
        <f>'1'!AD27</f>
        <v>#NUM!</v>
      </c>
      <c r="P20" s="23" t="e">
        <f t="shared" si="3"/>
        <v>#NUM!</v>
      </c>
      <c r="Q20" s="26"/>
      <c r="R20" s="36" t="e">
        <f t="shared" si="4"/>
        <v>#NUM!</v>
      </c>
    </row>
    <row r="21" spans="1:20" x14ac:dyDescent="0.35">
      <c r="A21" s="120"/>
      <c r="B21" s="19">
        <v>7</v>
      </c>
      <c r="D21" s="20" t="e">
        <f>'1'!V28</f>
        <v>#NUM!</v>
      </c>
      <c r="E21" s="21" t="e">
        <f>'1'!W28</f>
        <v>#NUM!</v>
      </c>
      <c r="F21" s="21" t="e">
        <f>'1'!X28</f>
        <v>#NUM!</v>
      </c>
      <c r="G21" s="22" t="e">
        <f t="shared" si="5"/>
        <v>#NUM!</v>
      </c>
      <c r="H21" s="22" t="e">
        <f>'1'!Y28</f>
        <v>#NUM!</v>
      </c>
      <c r="I21" s="23" t="e">
        <f t="shared" si="6"/>
        <v>#NUM!</v>
      </c>
      <c r="K21" s="20" t="e">
        <f>'1'!AA28</f>
        <v>#NUM!</v>
      </c>
      <c r="L21" s="20" t="e">
        <f>'1'!AB28</f>
        <v>#NUM!</v>
      </c>
      <c r="M21" s="20" t="e">
        <f>'1'!AC28</f>
        <v>#NUM!</v>
      </c>
      <c r="N21" s="23" t="e">
        <f t="shared" si="7"/>
        <v>#NUM!</v>
      </c>
      <c r="O21" s="23" t="e">
        <f>'1'!AD28</f>
        <v>#NUM!</v>
      </c>
      <c r="P21" s="23" t="e">
        <f t="shared" si="3"/>
        <v>#NUM!</v>
      </c>
      <c r="Q21" s="26"/>
      <c r="R21" s="36" t="e">
        <f t="shared" si="4"/>
        <v>#NUM!</v>
      </c>
    </row>
    <row r="22" spans="1:20" x14ac:dyDescent="0.35">
      <c r="A22" s="120"/>
      <c r="B22" s="19">
        <v>8</v>
      </c>
      <c r="D22" s="20" t="e">
        <f>'1'!V29</f>
        <v>#NUM!</v>
      </c>
      <c r="E22" s="21" t="e">
        <f>'1'!W29</f>
        <v>#NUM!</v>
      </c>
      <c r="F22" s="21" t="e">
        <f>'1'!X29</f>
        <v>#NUM!</v>
      </c>
      <c r="G22" s="22" t="e">
        <f t="shared" si="5"/>
        <v>#NUM!</v>
      </c>
      <c r="H22" s="22" t="e">
        <f>'1'!Y29</f>
        <v>#NUM!</v>
      </c>
      <c r="I22" s="23" t="e">
        <f t="shared" si="6"/>
        <v>#NUM!</v>
      </c>
      <c r="K22" s="20" t="e">
        <f>'1'!AA29</f>
        <v>#NUM!</v>
      </c>
      <c r="L22" s="20" t="e">
        <f>'1'!AB29</f>
        <v>#NUM!</v>
      </c>
      <c r="M22" s="20" t="e">
        <f>'1'!AC29</f>
        <v>#NUM!</v>
      </c>
      <c r="N22" s="23" t="e">
        <f t="shared" si="7"/>
        <v>#NUM!</v>
      </c>
      <c r="O22" s="23" t="e">
        <f>'1'!AD29</f>
        <v>#NUM!</v>
      </c>
      <c r="P22" s="23" t="e">
        <f t="shared" si="3"/>
        <v>#NUM!</v>
      </c>
      <c r="Q22" s="26"/>
      <c r="R22" s="36" t="e">
        <f t="shared" si="4"/>
        <v>#NUM!</v>
      </c>
    </row>
    <row r="23" spans="1:20" x14ac:dyDescent="0.35">
      <c r="A23" s="120"/>
      <c r="B23" s="19">
        <v>9</v>
      </c>
      <c r="D23" s="20" t="e">
        <f>'1'!V30</f>
        <v>#NUM!</v>
      </c>
      <c r="E23" s="21" t="e">
        <f>'1'!W30</f>
        <v>#NUM!</v>
      </c>
      <c r="F23" s="21" t="e">
        <f>'1'!X30</f>
        <v>#NUM!</v>
      </c>
      <c r="G23" s="22" t="e">
        <f t="shared" si="5"/>
        <v>#NUM!</v>
      </c>
      <c r="H23" s="22" t="e">
        <f>'1'!Y30</f>
        <v>#NUM!</v>
      </c>
      <c r="I23" s="23" t="e">
        <f t="shared" si="6"/>
        <v>#NUM!</v>
      </c>
      <c r="K23" s="20" t="e">
        <f>'1'!AA30</f>
        <v>#NUM!</v>
      </c>
      <c r="L23" s="20" t="e">
        <f>'1'!AB30</f>
        <v>#NUM!</v>
      </c>
      <c r="M23" s="20" t="e">
        <f>'1'!AC30</f>
        <v>#NUM!</v>
      </c>
      <c r="N23" s="23" t="e">
        <f t="shared" si="7"/>
        <v>#NUM!</v>
      </c>
      <c r="O23" s="23" t="e">
        <f>'1'!AD30</f>
        <v>#NUM!</v>
      </c>
      <c r="P23" s="23" t="e">
        <f t="shared" si="3"/>
        <v>#NUM!</v>
      </c>
      <c r="Q23" s="26"/>
      <c r="R23" s="36" t="e">
        <f t="shared" si="4"/>
        <v>#NUM!</v>
      </c>
    </row>
    <row r="24" spans="1:20" x14ac:dyDescent="0.35">
      <c r="A24" s="120"/>
      <c r="B24" s="19">
        <v>10</v>
      </c>
      <c r="D24" s="20" t="e">
        <f>'1'!V31</f>
        <v>#NUM!</v>
      </c>
      <c r="E24" s="21" t="e">
        <f>'1'!W31</f>
        <v>#NUM!</v>
      </c>
      <c r="F24" s="21" t="e">
        <f>'1'!X31</f>
        <v>#NUM!</v>
      </c>
      <c r="G24" s="22" t="e">
        <f t="shared" si="5"/>
        <v>#NUM!</v>
      </c>
      <c r="H24" s="22" t="e">
        <f>'1'!Y31</f>
        <v>#NUM!</v>
      </c>
      <c r="I24" s="23" t="e">
        <f t="shared" si="6"/>
        <v>#NUM!</v>
      </c>
      <c r="K24" s="20" t="e">
        <f>'1'!AA31</f>
        <v>#NUM!</v>
      </c>
      <c r="L24" s="20" t="e">
        <f>'1'!AB31</f>
        <v>#NUM!</v>
      </c>
      <c r="M24" s="20" t="e">
        <f>'1'!AC31</f>
        <v>#NUM!</v>
      </c>
      <c r="N24" s="23" t="e">
        <f t="shared" si="7"/>
        <v>#NUM!</v>
      </c>
      <c r="O24" s="23" t="e">
        <f>'1'!AD31</f>
        <v>#NUM!</v>
      </c>
      <c r="P24" s="23" t="e">
        <f t="shared" si="3"/>
        <v>#NUM!</v>
      </c>
      <c r="Q24" s="26"/>
      <c r="R24" s="36" t="e">
        <f t="shared" si="4"/>
        <v>#NUM!</v>
      </c>
    </row>
    <row r="25" spans="1:20" x14ac:dyDescent="0.35">
      <c r="A25" s="120"/>
      <c r="B25" s="19">
        <v>11</v>
      </c>
      <c r="D25" s="20" t="e">
        <f>'1'!V32</f>
        <v>#NUM!</v>
      </c>
      <c r="E25" s="21" t="e">
        <f>'1'!W32</f>
        <v>#NUM!</v>
      </c>
      <c r="F25" s="21" t="e">
        <f>'1'!X32</f>
        <v>#NUM!</v>
      </c>
      <c r="G25" s="22" t="e">
        <f t="shared" si="5"/>
        <v>#NUM!</v>
      </c>
      <c r="H25" s="22" t="e">
        <f>'1'!Y32</f>
        <v>#NUM!</v>
      </c>
      <c r="I25" s="23" t="e">
        <f t="shared" si="6"/>
        <v>#NUM!</v>
      </c>
      <c r="K25" s="20" t="e">
        <f>'1'!AA32</f>
        <v>#NUM!</v>
      </c>
      <c r="L25" s="20" t="e">
        <f>'1'!AB32</f>
        <v>#NUM!</v>
      </c>
      <c r="M25" s="20" t="e">
        <f>'1'!AC32</f>
        <v>#NUM!</v>
      </c>
      <c r="N25" s="23" t="e">
        <f t="shared" si="7"/>
        <v>#NUM!</v>
      </c>
      <c r="O25" s="23" t="e">
        <f>'1'!AD32</f>
        <v>#NUM!</v>
      </c>
      <c r="P25" s="23" t="e">
        <f t="shared" si="3"/>
        <v>#NUM!</v>
      </c>
      <c r="Q25" s="26"/>
      <c r="R25" s="36" t="e">
        <f t="shared" si="4"/>
        <v>#NUM!</v>
      </c>
    </row>
    <row r="26" spans="1:20" ht="15" thickBot="1" x14ac:dyDescent="0.4">
      <c r="A26" s="121"/>
      <c r="B26" s="37">
        <v>12</v>
      </c>
      <c r="C26" s="38"/>
      <c r="D26" s="39" t="e">
        <f>'1'!V33</f>
        <v>#NUM!</v>
      </c>
      <c r="E26" s="40" t="e">
        <f>'1'!W33</f>
        <v>#NUM!</v>
      </c>
      <c r="F26" s="40" t="e">
        <f>'1'!X33</f>
        <v>#NUM!</v>
      </c>
      <c r="G26" s="41" t="e">
        <f t="shared" si="5"/>
        <v>#NUM!</v>
      </c>
      <c r="H26" s="41" t="e">
        <f>'1'!Y33</f>
        <v>#NUM!</v>
      </c>
      <c r="I26" s="42" t="e">
        <f t="shared" si="6"/>
        <v>#NUM!</v>
      </c>
      <c r="J26" s="43"/>
      <c r="K26" s="39" t="e">
        <f>'1'!AA33</f>
        <v>#NUM!</v>
      </c>
      <c r="L26" s="39" t="e">
        <f>'1'!AB33</f>
        <v>#NUM!</v>
      </c>
      <c r="M26" s="39" t="e">
        <f>'1'!AC33</f>
        <v>#NUM!</v>
      </c>
      <c r="N26" s="42" t="e">
        <f t="shared" si="7"/>
        <v>#NUM!</v>
      </c>
      <c r="O26" s="42" t="e">
        <f>'1'!AD33</f>
        <v>#NUM!</v>
      </c>
      <c r="P26" s="42" t="e">
        <f t="shared" si="3"/>
        <v>#NUM!</v>
      </c>
      <c r="Q26" s="43"/>
      <c r="R26" s="44" t="e">
        <f t="shared" si="4"/>
        <v>#NUM!</v>
      </c>
      <c r="S26" s="12" t="e">
        <f>SUM(R15:R26)</f>
        <v>#NUM!</v>
      </c>
      <c r="T26" s="12" t="e">
        <f>T14+S26</f>
        <v>#NUM!</v>
      </c>
    </row>
    <row r="27" spans="1:20" x14ac:dyDescent="0.35">
      <c r="A27" s="119">
        <f>A15+1</f>
        <v>2026</v>
      </c>
      <c r="B27" s="28">
        <v>1</v>
      </c>
      <c r="C27" s="29"/>
      <c r="D27" s="30" t="e">
        <f>'1'!V34</f>
        <v>#NUM!</v>
      </c>
      <c r="E27" s="31" t="e">
        <f>'1'!W34</f>
        <v>#NUM!</v>
      </c>
      <c r="F27" s="31" t="e">
        <f>'1'!X34</f>
        <v>#NUM!</v>
      </c>
      <c r="G27" s="32" t="e">
        <f t="shared" si="5"/>
        <v>#NUM!</v>
      </c>
      <c r="H27" s="32" t="e">
        <f>'1'!Y34</f>
        <v>#NUM!</v>
      </c>
      <c r="I27" s="33" t="e">
        <f t="shared" si="6"/>
        <v>#NUM!</v>
      </c>
      <c r="J27" s="34"/>
      <c r="K27" s="30" t="e">
        <f>'1'!AA34</f>
        <v>#NUM!</v>
      </c>
      <c r="L27" s="30" t="e">
        <f>'1'!AB34</f>
        <v>#NUM!</v>
      </c>
      <c r="M27" s="30" t="e">
        <f>'1'!AC34</f>
        <v>#NUM!</v>
      </c>
      <c r="N27" s="33" t="e">
        <f t="shared" si="7"/>
        <v>#NUM!</v>
      </c>
      <c r="O27" s="33" t="e">
        <f>'1'!AD34</f>
        <v>#NUM!</v>
      </c>
      <c r="P27" s="33" t="e">
        <f t="shared" si="3"/>
        <v>#NUM!</v>
      </c>
      <c r="Q27" s="34"/>
      <c r="R27" s="35" t="e">
        <f t="shared" si="4"/>
        <v>#NUM!</v>
      </c>
    </row>
    <row r="28" spans="1:20" x14ac:dyDescent="0.35">
      <c r="A28" s="120"/>
      <c r="B28" s="19">
        <v>2</v>
      </c>
      <c r="D28" s="20" t="e">
        <f>'1'!V35</f>
        <v>#NUM!</v>
      </c>
      <c r="E28" s="21" t="e">
        <f>'1'!W35</f>
        <v>#NUM!</v>
      </c>
      <c r="F28" s="21" t="e">
        <f>'1'!X35</f>
        <v>#NUM!</v>
      </c>
      <c r="G28" s="22" t="e">
        <f t="shared" si="5"/>
        <v>#NUM!</v>
      </c>
      <c r="H28" s="22" t="e">
        <f>'1'!Y35</f>
        <v>#NUM!</v>
      </c>
      <c r="I28" s="23" t="e">
        <f t="shared" si="6"/>
        <v>#NUM!</v>
      </c>
      <c r="K28" s="20" t="e">
        <f>'1'!AA35</f>
        <v>#NUM!</v>
      </c>
      <c r="L28" s="20" t="e">
        <f>'1'!AB35</f>
        <v>#NUM!</v>
      </c>
      <c r="M28" s="20" t="e">
        <f>'1'!AC35</f>
        <v>#NUM!</v>
      </c>
      <c r="N28" s="23" t="e">
        <f t="shared" si="7"/>
        <v>#NUM!</v>
      </c>
      <c r="O28" s="23" t="e">
        <f>'1'!AD35</f>
        <v>#NUM!</v>
      </c>
      <c r="P28" s="23" t="e">
        <f t="shared" si="3"/>
        <v>#NUM!</v>
      </c>
      <c r="Q28" s="26"/>
      <c r="R28" s="36" t="e">
        <f t="shared" si="4"/>
        <v>#NUM!</v>
      </c>
    </row>
    <row r="29" spans="1:20" x14ac:dyDescent="0.35">
      <c r="A29" s="120"/>
      <c r="B29" s="19">
        <v>3</v>
      </c>
      <c r="D29" s="20" t="e">
        <f>'1'!V36</f>
        <v>#NUM!</v>
      </c>
      <c r="E29" s="21" t="e">
        <f>'1'!W36</f>
        <v>#NUM!</v>
      </c>
      <c r="F29" s="21" t="e">
        <f>'1'!X36</f>
        <v>#NUM!</v>
      </c>
      <c r="G29" s="22" t="e">
        <f t="shared" si="5"/>
        <v>#NUM!</v>
      </c>
      <c r="H29" s="22" t="e">
        <f>'1'!Y36</f>
        <v>#NUM!</v>
      </c>
      <c r="I29" s="23" t="e">
        <f t="shared" si="6"/>
        <v>#NUM!</v>
      </c>
      <c r="K29" s="20" t="e">
        <f>'1'!AA36</f>
        <v>#NUM!</v>
      </c>
      <c r="L29" s="20" t="e">
        <f>'1'!AB36</f>
        <v>#NUM!</v>
      </c>
      <c r="M29" s="20" t="e">
        <f>'1'!AC36</f>
        <v>#NUM!</v>
      </c>
      <c r="N29" s="23" t="e">
        <f t="shared" si="7"/>
        <v>#NUM!</v>
      </c>
      <c r="O29" s="23" t="e">
        <f>'1'!AD36</f>
        <v>#NUM!</v>
      </c>
      <c r="P29" s="23" t="e">
        <f t="shared" si="3"/>
        <v>#NUM!</v>
      </c>
      <c r="Q29" s="26"/>
      <c r="R29" s="36" t="e">
        <f t="shared" si="4"/>
        <v>#NUM!</v>
      </c>
    </row>
    <row r="30" spans="1:20" x14ac:dyDescent="0.35">
      <c r="A30" s="120"/>
      <c r="B30" s="19">
        <v>4</v>
      </c>
      <c r="D30" s="20" t="e">
        <f>'1'!V37</f>
        <v>#NUM!</v>
      </c>
      <c r="E30" s="21" t="e">
        <f>'1'!W37</f>
        <v>#NUM!</v>
      </c>
      <c r="F30" s="21" t="e">
        <f>'1'!X37</f>
        <v>#NUM!</v>
      </c>
      <c r="G30" s="22" t="e">
        <f t="shared" si="5"/>
        <v>#NUM!</v>
      </c>
      <c r="H30" s="22" t="e">
        <f>'1'!Y37</f>
        <v>#NUM!</v>
      </c>
      <c r="I30" s="23" t="e">
        <f t="shared" si="6"/>
        <v>#NUM!</v>
      </c>
      <c r="K30" s="20" t="e">
        <f>'1'!AA37</f>
        <v>#NUM!</v>
      </c>
      <c r="L30" s="20" t="e">
        <f>'1'!AB37</f>
        <v>#NUM!</v>
      </c>
      <c r="M30" s="20" t="e">
        <f>'1'!AC37</f>
        <v>#NUM!</v>
      </c>
      <c r="N30" s="23" t="e">
        <f t="shared" si="7"/>
        <v>#NUM!</v>
      </c>
      <c r="O30" s="23" t="e">
        <f>'1'!AD37</f>
        <v>#NUM!</v>
      </c>
      <c r="P30" s="23" t="e">
        <f t="shared" si="3"/>
        <v>#NUM!</v>
      </c>
      <c r="Q30" s="26"/>
      <c r="R30" s="36" t="e">
        <f t="shared" si="4"/>
        <v>#NUM!</v>
      </c>
    </row>
    <row r="31" spans="1:20" x14ac:dyDescent="0.35">
      <c r="A31" s="120"/>
      <c r="B31" s="19">
        <v>5</v>
      </c>
      <c r="D31" s="20" t="e">
        <f>'1'!V38</f>
        <v>#NUM!</v>
      </c>
      <c r="E31" s="21" t="e">
        <f>'1'!W38</f>
        <v>#NUM!</v>
      </c>
      <c r="F31" s="21" t="e">
        <f>'1'!X38</f>
        <v>#NUM!</v>
      </c>
      <c r="G31" s="22" t="e">
        <f t="shared" si="5"/>
        <v>#NUM!</v>
      </c>
      <c r="H31" s="22" t="e">
        <f>'1'!Y38</f>
        <v>#NUM!</v>
      </c>
      <c r="I31" s="23" t="e">
        <f t="shared" si="6"/>
        <v>#NUM!</v>
      </c>
      <c r="K31" s="20" t="e">
        <f>'1'!AA38</f>
        <v>#NUM!</v>
      </c>
      <c r="L31" s="20" t="e">
        <f>'1'!AB38</f>
        <v>#NUM!</v>
      </c>
      <c r="M31" s="20" t="e">
        <f>'1'!AC38</f>
        <v>#NUM!</v>
      </c>
      <c r="N31" s="23" t="e">
        <f t="shared" si="7"/>
        <v>#NUM!</v>
      </c>
      <c r="O31" s="23" t="e">
        <f>'1'!AD38</f>
        <v>#NUM!</v>
      </c>
      <c r="P31" s="23" t="e">
        <f t="shared" si="3"/>
        <v>#NUM!</v>
      </c>
      <c r="Q31" s="26"/>
      <c r="R31" s="36" t="e">
        <f t="shared" si="4"/>
        <v>#NUM!</v>
      </c>
    </row>
    <row r="32" spans="1:20" x14ac:dyDescent="0.35">
      <c r="A32" s="120"/>
      <c r="B32" s="19">
        <v>6</v>
      </c>
      <c r="D32" s="20" t="e">
        <f>'1'!V39</f>
        <v>#NUM!</v>
      </c>
      <c r="E32" s="21" t="e">
        <f>'1'!W39</f>
        <v>#NUM!</v>
      </c>
      <c r="F32" s="21" t="e">
        <f>'1'!X39</f>
        <v>#NUM!</v>
      </c>
      <c r="G32" s="22" t="e">
        <f t="shared" si="5"/>
        <v>#NUM!</v>
      </c>
      <c r="H32" s="22" t="e">
        <f>'1'!Y39</f>
        <v>#NUM!</v>
      </c>
      <c r="I32" s="23" t="e">
        <f t="shared" si="6"/>
        <v>#NUM!</v>
      </c>
      <c r="K32" s="20" t="e">
        <f>'1'!AA39</f>
        <v>#NUM!</v>
      </c>
      <c r="L32" s="20" t="e">
        <f>'1'!AB39</f>
        <v>#NUM!</v>
      </c>
      <c r="M32" s="20" t="e">
        <f>'1'!AC39</f>
        <v>#NUM!</v>
      </c>
      <c r="N32" s="23" t="e">
        <f t="shared" si="7"/>
        <v>#NUM!</v>
      </c>
      <c r="O32" s="23" t="e">
        <f>'1'!AD39</f>
        <v>#NUM!</v>
      </c>
      <c r="P32" s="23" t="e">
        <f t="shared" si="3"/>
        <v>#NUM!</v>
      </c>
      <c r="Q32" s="26"/>
      <c r="R32" s="36" t="e">
        <f t="shared" si="4"/>
        <v>#NUM!</v>
      </c>
    </row>
    <row r="33" spans="1:20" x14ac:dyDescent="0.35">
      <c r="A33" s="120"/>
      <c r="B33" s="19">
        <v>7</v>
      </c>
      <c r="D33" s="20" t="e">
        <f>'1'!V40</f>
        <v>#NUM!</v>
      </c>
      <c r="E33" s="21" t="e">
        <f>'1'!W40</f>
        <v>#NUM!</v>
      </c>
      <c r="F33" s="21" t="e">
        <f>'1'!X40</f>
        <v>#NUM!</v>
      </c>
      <c r="G33" s="22" t="e">
        <f t="shared" si="5"/>
        <v>#NUM!</v>
      </c>
      <c r="H33" s="22" t="e">
        <f>'1'!Y40</f>
        <v>#NUM!</v>
      </c>
      <c r="I33" s="23" t="e">
        <f t="shared" si="6"/>
        <v>#NUM!</v>
      </c>
      <c r="K33" s="20" t="e">
        <f>'1'!AA40</f>
        <v>#NUM!</v>
      </c>
      <c r="L33" s="20" t="e">
        <f>'1'!AB40</f>
        <v>#NUM!</v>
      </c>
      <c r="M33" s="20" t="e">
        <f>'1'!AC40</f>
        <v>#NUM!</v>
      </c>
      <c r="N33" s="23" t="e">
        <f t="shared" si="7"/>
        <v>#NUM!</v>
      </c>
      <c r="O33" s="23" t="e">
        <f>'1'!AD40</f>
        <v>#NUM!</v>
      </c>
      <c r="P33" s="23" t="e">
        <f t="shared" si="3"/>
        <v>#NUM!</v>
      </c>
      <c r="Q33" s="26"/>
      <c r="R33" s="36" t="e">
        <f t="shared" si="4"/>
        <v>#NUM!</v>
      </c>
    </row>
    <row r="34" spans="1:20" x14ac:dyDescent="0.35">
      <c r="A34" s="120"/>
      <c r="B34" s="19">
        <v>8</v>
      </c>
      <c r="D34" s="20" t="e">
        <f>'1'!V41</f>
        <v>#NUM!</v>
      </c>
      <c r="E34" s="21" t="e">
        <f>'1'!W41</f>
        <v>#NUM!</v>
      </c>
      <c r="F34" s="21" t="e">
        <f>'1'!X41</f>
        <v>#NUM!</v>
      </c>
      <c r="G34" s="22" t="e">
        <f t="shared" si="5"/>
        <v>#NUM!</v>
      </c>
      <c r="H34" s="22" t="e">
        <f>'1'!Y41</f>
        <v>#NUM!</v>
      </c>
      <c r="I34" s="23" t="e">
        <f t="shared" si="6"/>
        <v>#NUM!</v>
      </c>
      <c r="K34" s="20" t="e">
        <f>'1'!AA41</f>
        <v>#NUM!</v>
      </c>
      <c r="L34" s="20" t="e">
        <f>'1'!AB41</f>
        <v>#NUM!</v>
      </c>
      <c r="M34" s="20" t="e">
        <f>'1'!AC41</f>
        <v>#NUM!</v>
      </c>
      <c r="N34" s="23" t="e">
        <f t="shared" si="7"/>
        <v>#NUM!</v>
      </c>
      <c r="O34" s="23" t="e">
        <f>'1'!AD41</f>
        <v>#NUM!</v>
      </c>
      <c r="P34" s="23" t="e">
        <f t="shared" si="3"/>
        <v>#NUM!</v>
      </c>
      <c r="Q34" s="26"/>
      <c r="R34" s="36" t="e">
        <f t="shared" si="4"/>
        <v>#NUM!</v>
      </c>
    </row>
    <row r="35" spans="1:20" x14ac:dyDescent="0.35">
      <c r="A35" s="120"/>
      <c r="B35" s="19">
        <v>9</v>
      </c>
      <c r="D35" s="20" t="e">
        <f>'1'!V42</f>
        <v>#NUM!</v>
      </c>
      <c r="E35" s="21" t="e">
        <f>'1'!W42</f>
        <v>#NUM!</v>
      </c>
      <c r="F35" s="21" t="e">
        <f>'1'!X42</f>
        <v>#NUM!</v>
      </c>
      <c r="G35" s="22" t="e">
        <f t="shared" si="5"/>
        <v>#NUM!</v>
      </c>
      <c r="H35" s="22" t="e">
        <f>'1'!Y42</f>
        <v>#NUM!</v>
      </c>
      <c r="I35" s="23" t="e">
        <f t="shared" si="6"/>
        <v>#NUM!</v>
      </c>
      <c r="K35" s="20" t="e">
        <f>'1'!AA42</f>
        <v>#NUM!</v>
      </c>
      <c r="L35" s="20" t="e">
        <f>'1'!AB42</f>
        <v>#NUM!</v>
      </c>
      <c r="M35" s="20" t="e">
        <f>'1'!AC42</f>
        <v>#NUM!</v>
      </c>
      <c r="N35" s="23" t="e">
        <f t="shared" si="7"/>
        <v>#NUM!</v>
      </c>
      <c r="O35" s="23" t="e">
        <f>'1'!AD42</f>
        <v>#NUM!</v>
      </c>
      <c r="P35" s="23" t="e">
        <f t="shared" si="3"/>
        <v>#NUM!</v>
      </c>
      <c r="Q35" s="26"/>
      <c r="R35" s="36" t="e">
        <f t="shared" si="4"/>
        <v>#NUM!</v>
      </c>
    </row>
    <row r="36" spans="1:20" x14ac:dyDescent="0.35">
      <c r="A36" s="120"/>
      <c r="B36" s="19">
        <v>10</v>
      </c>
      <c r="D36" s="20" t="e">
        <f>'1'!V43</f>
        <v>#NUM!</v>
      </c>
      <c r="E36" s="21" t="e">
        <f>'1'!W43</f>
        <v>#NUM!</v>
      </c>
      <c r="F36" s="21" t="e">
        <f>'1'!X43</f>
        <v>#NUM!</v>
      </c>
      <c r="G36" s="22" t="e">
        <f t="shared" si="5"/>
        <v>#NUM!</v>
      </c>
      <c r="H36" s="22" t="e">
        <f>'1'!Y43</f>
        <v>#NUM!</v>
      </c>
      <c r="I36" s="23" t="e">
        <f t="shared" si="6"/>
        <v>#NUM!</v>
      </c>
      <c r="K36" s="20" t="e">
        <f>'1'!AA43</f>
        <v>#NUM!</v>
      </c>
      <c r="L36" s="20" t="e">
        <f>'1'!AB43</f>
        <v>#NUM!</v>
      </c>
      <c r="M36" s="20" t="e">
        <f>'1'!AC43</f>
        <v>#NUM!</v>
      </c>
      <c r="N36" s="23" t="e">
        <f t="shared" si="7"/>
        <v>#NUM!</v>
      </c>
      <c r="O36" s="23" t="e">
        <f>'1'!AD43</f>
        <v>#NUM!</v>
      </c>
      <c r="P36" s="23" t="e">
        <f t="shared" si="3"/>
        <v>#NUM!</v>
      </c>
      <c r="Q36" s="26"/>
      <c r="R36" s="36" t="e">
        <f t="shared" si="4"/>
        <v>#NUM!</v>
      </c>
    </row>
    <row r="37" spans="1:20" x14ac:dyDescent="0.35">
      <c r="A37" s="120"/>
      <c r="B37" s="19">
        <v>11</v>
      </c>
      <c r="D37" s="20" t="e">
        <f>'1'!V44</f>
        <v>#NUM!</v>
      </c>
      <c r="E37" s="21" t="e">
        <f>'1'!W44</f>
        <v>#NUM!</v>
      </c>
      <c r="F37" s="21" t="e">
        <f>'1'!X44</f>
        <v>#NUM!</v>
      </c>
      <c r="G37" s="22" t="e">
        <f t="shared" si="5"/>
        <v>#NUM!</v>
      </c>
      <c r="H37" s="22" t="e">
        <f>'1'!Y44</f>
        <v>#NUM!</v>
      </c>
      <c r="I37" s="23" t="e">
        <f t="shared" si="6"/>
        <v>#NUM!</v>
      </c>
      <c r="K37" s="20" t="e">
        <f>'1'!AA44</f>
        <v>#NUM!</v>
      </c>
      <c r="L37" s="20" t="e">
        <f>'1'!AB44</f>
        <v>#NUM!</v>
      </c>
      <c r="M37" s="20" t="e">
        <f>'1'!AC44</f>
        <v>#NUM!</v>
      </c>
      <c r="N37" s="23" t="e">
        <f t="shared" si="7"/>
        <v>#NUM!</v>
      </c>
      <c r="O37" s="23" t="e">
        <f>'1'!AD44</f>
        <v>#NUM!</v>
      </c>
      <c r="P37" s="23" t="e">
        <f t="shared" si="3"/>
        <v>#NUM!</v>
      </c>
      <c r="Q37" s="26"/>
      <c r="R37" s="36" t="e">
        <f t="shared" si="4"/>
        <v>#NUM!</v>
      </c>
    </row>
    <row r="38" spans="1:20" ht="15" thickBot="1" x14ac:dyDescent="0.4">
      <c r="A38" s="121"/>
      <c r="B38" s="37">
        <v>12</v>
      </c>
      <c r="C38" s="38"/>
      <c r="D38" s="39" t="e">
        <f>'1'!V45</f>
        <v>#NUM!</v>
      </c>
      <c r="E38" s="40" t="e">
        <f>'1'!W45</f>
        <v>#NUM!</v>
      </c>
      <c r="F38" s="40" t="e">
        <f>'1'!X45</f>
        <v>#NUM!</v>
      </c>
      <c r="G38" s="41" t="e">
        <f t="shared" si="5"/>
        <v>#NUM!</v>
      </c>
      <c r="H38" s="41" t="e">
        <f>'1'!Y45</f>
        <v>#NUM!</v>
      </c>
      <c r="I38" s="42" t="e">
        <f t="shared" si="6"/>
        <v>#NUM!</v>
      </c>
      <c r="J38" s="43"/>
      <c r="K38" s="39" t="e">
        <f>'1'!AA45</f>
        <v>#NUM!</v>
      </c>
      <c r="L38" s="39" t="e">
        <f>'1'!AB45</f>
        <v>#NUM!</v>
      </c>
      <c r="M38" s="39" t="e">
        <f>'1'!AC45</f>
        <v>#NUM!</v>
      </c>
      <c r="N38" s="42" t="e">
        <f t="shared" si="7"/>
        <v>#NUM!</v>
      </c>
      <c r="O38" s="42" t="e">
        <f>'1'!AD45</f>
        <v>#NUM!</v>
      </c>
      <c r="P38" s="42" t="e">
        <f t="shared" si="3"/>
        <v>#NUM!</v>
      </c>
      <c r="Q38" s="43"/>
      <c r="R38" s="44" t="e">
        <f t="shared" si="4"/>
        <v>#NUM!</v>
      </c>
      <c r="S38" s="12" t="e">
        <f>SUM(R27:R38)</f>
        <v>#NUM!</v>
      </c>
      <c r="T38" s="12" t="e">
        <f>T26+S38</f>
        <v>#NUM!</v>
      </c>
    </row>
    <row r="39" spans="1:20" x14ac:dyDescent="0.35">
      <c r="A39" s="119">
        <f>A27+1</f>
        <v>2027</v>
      </c>
      <c r="B39" s="28">
        <v>1</v>
      </c>
      <c r="C39" s="29"/>
      <c r="D39" s="30" t="e">
        <f>'1'!V46</f>
        <v>#NUM!</v>
      </c>
      <c r="E39" s="31" t="e">
        <f>'1'!W46</f>
        <v>#NUM!</v>
      </c>
      <c r="F39" s="31" t="e">
        <f>'1'!X46</f>
        <v>#NUM!</v>
      </c>
      <c r="G39" s="32" t="e">
        <f t="shared" si="5"/>
        <v>#NUM!</v>
      </c>
      <c r="H39" s="32" t="e">
        <f>'1'!Y46</f>
        <v>#NUM!</v>
      </c>
      <c r="I39" s="33" t="e">
        <f t="shared" si="6"/>
        <v>#NUM!</v>
      </c>
      <c r="J39" s="34"/>
      <c r="K39" s="30" t="e">
        <f>'1'!AA46</f>
        <v>#NUM!</v>
      </c>
      <c r="L39" s="30" t="e">
        <f>'1'!AB46</f>
        <v>#NUM!</v>
      </c>
      <c r="M39" s="30" t="e">
        <f>'1'!AC46</f>
        <v>#NUM!</v>
      </c>
      <c r="N39" s="33" t="e">
        <f t="shared" si="7"/>
        <v>#NUM!</v>
      </c>
      <c r="O39" s="33" t="e">
        <f>'1'!AD46</f>
        <v>#NUM!</v>
      </c>
      <c r="P39" s="33" t="e">
        <f t="shared" si="3"/>
        <v>#NUM!</v>
      </c>
      <c r="Q39" s="34"/>
      <c r="R39" s="35" t="e">
        <f t="shared" si="4"/>
        <v>#NUM!</v>
      </c>
    </row>
    <row r="40" spans="1:20" x14ac:dyDescent="0.35">
      <c r="A40" s="120"/>
      <c r="B40" s="19">
        <v>2</v>
      </c>
      <c r="D40" s="20" t="e">
        <f>'1'!V47</f>
        <v>#NUM!</v>
      </c>
      <c r="E40" s="21" t="e">
        <f>'1'!W47</f>
        <v>#NUM!</v>
      </c>
      <c r="F40" s="21" t="e">
        <f>'1'!X47</f>
        <v>#NUM!</v>
      </c>
      <c r="G40" s="22" t="e">
        <f t="shared" si="5"/>
        <v>#NUM!</v>
      </c>
      <c r="H40" s="22" t="e">
        <f>'1'!Y47</f>
        <v>#NUM!</v>
      </c>
      <c r="I40" s="23" t="e">
        <f t="shared" si="6"/>
        <v>#NUM!</v>
      </c>
      <c r="K40" s="20" t="e">
        <f>'1'!AA47</f>
        <v>#NUM!</v>
      </c>
      <c r="L40" s="20" t="e">
        <f>'1'!AB47</f>
        <v>#NUM!</v>
      </c>
      <c r="M40" s="20" t="e">
        <f>'1'!AC47</f>
        <v>#NUM!</v>
      </c>
      <c r="N40" s="23" t="e">
        <f t="shared" si="7"/>
        <v>#NUM!</v>
      </c>
      <c r="O40" s="23" t="e">
        <f>'1'!AD47</f>
        <v>#NUM!</v>
      </c>
      <c r="P40" s="23" t="e">
        <f t="shared" si="3"/>
        <v>#NUM!</v>
      </c>
      <c r="Q40" s="26"/>
      <c r="R40" s="36" t="e">
        <f t="shared" si="4"/>
        <v>#NUM!</v>
      </c>
    </row>
    <row r="41" spans="1:20" x14ac:dyDescent="0.35">
      <c r="A41" s="120"/>
      <c r="B41" s="19">
        <v>3</v>
      </c>
      <c r="D41" s="20" t="e">
        <f>'1'!V48</f>
        <v>#NUM!</v>
      </c>
      <c r="E41" s="21" t="e">
        <f>'1'!W48</f>
        <v>#NUM!</v>
      </c>
      <c r="F41" s="21" t="e">
        <f>'1'!X48</f>
        <v>#NUM!</v>
      </c>
      <c r="G41" s="22" t="e">
        <f t="shared" si="5"/>
        <v>#NUM!</v>
      </c>
      <c r="H41" s="22" t="e">
        <f>'1'!Y48</f>
        <v>#NUM!</v>
      </c>
      <c r="I41" s="23" t="e">
        <f t="shared" si="6"/>
        <v>#NUM!</v>
      </c>
      <c r="K41" s="20" t="e">
        <f>'1'!AA48</f>
        <v>#NUM!</v>
      </c>
      <c r="L41" s="20" t="e">
        <f>'1'!AB48</f>
        <v>#NUM!</v>
      </c>
      <c r="M41" s="20" t="e">
        <f>'1'!AC48</f>
        <v>#NUM!</v>
      </c>
      <c r="N41" s="23" t="e">
        <f t="shared" si="7"/>
        <v>#NUM!</v>
      </c>
      <c r="O41" s="23" t="e">
        <f>'1'!AD48</f>
        <v>#NUM!</v>
      </c>
      <c r="P41" s="23" t="e">
        <f t="shared" si="3"/>
        <v>#NUM!</v>
      </c>
      <c r="Q41" s="26"/>
      <c r="R41" s="36" t="e">
        <f t="shared" si="4"/>
        <v>#NUM!</v>
      </c>
    </row>
    <row r="42" spans="1:20" x14ac:dyDescent="0.35">
      <c r="A42" s="120"/>
      <c r="B42" s="19">
        <v>4</v>
      </c>
      <c r="D42" s="20" t="e">
        <f>'1'!V49</f>
        <v>#NUM!</v>
      </c>
      <c r="E42" s="21" t="e">
        <f>'1'!W49</f>
        <v>#NUM!</v>
      </c>
      <c r="F42" s="21" t="e">
        <f>'1'!X49</f>
        <v>#NUM!</v>
      </c>
      <c r="G42" s="22" t="e">
        <f t="shared" si="5"/>
        <v>#NUM!</v>
      </c>
      <c r="H42" s="22" t="e">
        <f>'1'!Y49</f>
        <v>#NUM!</v>
      </c>
      <c r="I42" s="23" t="e">
        <f t="shared" si="6"/>
        <v>#NUM!</v>
      </c>
      <c r="K42" s="20" t="e">
        <f>'1'!AA49</f>
        <v>#NUM!</v>
      </c>
      <c r="L42" s="20" t="e">
        <f>'1'!AB49</f>
        <v>#NUM!</v>
      </c>
      <c r="M42" s="20" t="e">
        <f>'1'!AC49</f>
        <v>#NUM!</v>
      </c>
      <c r="N42" s="23" t="e">
        <f t="shared" si="7"/>
        <v>#NUM!</v>
      </c>
      <c r="O42" s="23" t="e">
        <f>'1'!AD49</f>
        <v>#NUM!</v>
      </c>
      <c r="P42" s="23" t="e">
        <f t="shared" si="3"/>
        <v>#NUM!</v>
      </c>
      <c r="Q42" s="26"/>
      <c r="R42" s="36" t="e">
        <f t="shared" si="4"/>
        <v>#NUM!</v>
      </c>
    </row>
    <row r="43" spans="1:20" x14ac:dyDescent="0.35">
      <c r="A43" s="120"/>
      <c r="B43" s="19">
        <v>5</v>
      </c>
      <c r="D43" s="20" t="e">
        <f>'1'!V50</f>
        <v>#NUM!</v>
      </c>
      <c r="E43" s="21" t="e">
        <f>'1'!W50</f>
        <v>#NUM!</v>
      </c>
      <c r="F43" s="21" t="e">
        <f>'1'!X50</f>
        <v>#NUM!</v>
      </c>
      <c r="G43" s="22" t="e">
        <f t="shared" si="5"/>
        <v>#NUM!</v>
      </c>
      <c r="H43" s="22" t="e">
        <f>'1'!Y50</f>
        <v>#NUM!</v>
      </c>
      <c r="I43" s="23" t="e">
        <f t="shared" si="6"/>
        <v>#NUM!</v>
      </c>
      <c r="K43" s="20" t="e">
        <f>'1'!AA50</f>
        <v>#NUM!</v>
      </c>
      <c r="L43" s="20" t="e">
        <f>'1'!AB50</f>
        <v>#NUM!</v>
      </c>
      <c r="M43" s="20" t="e">
        <f>'1'!AC50</f>
        <v>#NUM!</v>
      </c>
      <c r="N43" s="23" t="e">
        <f t="shared" si="7"/>
        <v>#NUM!</v>
      </c>
      <c r="O43" s="23" t="e">
        <f>'1'!AD50</f>
        <v>#NUM!</v>
      </c>
      <c r="P43" s="23" t="e">
        <f t="shared" si="3"/>
        <v>#NUM!</v>
      </c>
      <c r="Q43" s="26"/>
      <c r="R43" s="36" t="e">
        <f t="shared" si="4"/>
        <v>#NUM!</v>
      </c>
    </row>
    <row r="44" spans="1:20" x14ac:dyDescent="0.35">
      <c r="A44" s="120"/>
      <c r="B44" s="19">
        <v>6</v>
      </c>
      <c r="D44" s="20" t="e">
        <f>'1'!V51</f>
        <v>#NUM!</v>
      </c>
      <c r="E44" s="21" t="e">
        <f>'1'!W51</f>
        <v>#NUM!</v>
      </c>
      <c r="F44" s="21" t="e">
        <f>'1'!X51</f>
        <v>#NUM!</v>
      </c>
      <c r="G44" s="22" t="e">
        <f t="shared" si="5"/>
        <v>#NUM!</v>
      </c>
      <c r="H44" s="22" t="e">
        <f>'1'!Y51</f>
        <v>#NUM!</v>
      </c>
      <c r="I44" s="23" t="e">
        <f t="shared" si="6"/>
        <v>#NUM!</v>
      </c>
      <c r="K44" s="20" t="e">
        <f>'1'!AA51</f>
        <v>#NUM!</v>
      </c>
      <c r="L44" s="20" t="e">
        <f>'1'!AB51</f>
        <v>#NUM!</v>
      </c>
      <c r="M44" s="20" t="e">
        <f>'1'!AC51</f>
        <v>#NUM!</v>
      </c>
      <c r="N44" s="23" t="e">
        <f t="shared" si="7"/>
        <v>#NUM!</v>
      </c>
      <c r="O44" s="23" t="e">
        <f>'1'!AD51</f>
        <v>#NUM!</v>
      </c>
      <c r="P44" s="23" t="e">
        <f t="shared" si="3"/>
        <v>#NUM!</v>
      </c>
      <c r="Q44" s="26"/>
      <c r="R44" s="36" t="e">
        <f t="shared" si="4"/>
        <v>#NUM!</v>
      </c>
    </row>
    <row r="45" spans="1:20" x14ac:dyDescent="0.35">
      <c r="A45" s="120"/>
      <c r="B45" s="19">
        <v>7</v>
      </c>
      <c r="D45" s="20" t="e">
        <f>'1'!V52</f>
        <v>#NUM!</v>
      </c>
      <c r="E45" s="21" t="e">
        <f>'1'!W52</f>
        <v>#NUM!</v>
      </c>
      <c r="F45" s="21" t="e">
        <f>'1'!X52</f>
        <v>#NUM!</v>
      </c>
      <c r="G45" s="22" t="e">
        <f t="shared" si="5"/>
        <v>#NUM!</v>
      </c>
      <c r="H45" s="22" t="e">
        <f>'1'!Y52</f>
        <v>#NUM!</v>
      </c>
      <c r="I45" s="23" t="e">
        <f t="shared" si="6"/>
        <v>#NUM!</v>
      </c>
      <c r="K45" s="20" t="e">
        <f>'1'!AA52</f>
        <v>#NUM!</v>
      </c>
      <c r="L45" s="20" t="e">
        <f>'1'!AB52</f>
        <v>#NUM!</v>
      </c>
      <c r="M45" s="20" t="e">
        <f>'1'!AC52</f>
        <v>#NUM!</v>
      </c>
      <c r="N45" s="23" t="e">
        <f t="shared" si="7"/>
        <v>#NUM!</v>
      </c>
      <c r="O45" s="23" t="e">
        <f>'1'!AD52</f>
        <v>#NUM!</v>
      </c>
      <c r="P45" s="23" t="e">
        <f t="shared" si="3"/>
        <v>#NUM!</v>
      </c>
      <c r="Q45" s="26"/>
      <c r="R45" s="36" t="e">
        <f t="shared" si="4"/>
        <v>#NUM!</v>
      </c>
    </row>
    <row r="46" spans="1:20" x14ac:dyDescent="0.35">
      <c r="A46" s="120"/>
      <c r="B46" s="19">
        <v>8</v>
      </c>
      <c r="D46" s="20" t="e">
        <f>'1'!V53</f>
        <v>#NUM!</v>
      </c>
      <c r="E46" s="21" t="e">
        <f>'1'!W53</f>
        <v>#NUM!</v>
      </c>
      <c r="F46" s="21" t="e">
        <f>'1'!X53</f>
        <v>#NUM!</v>
      </c>
      <c r="G46" s="22" t="e">
        <f t="shared" si="5"/>
        <v>#NUM!</v>
      </c>
      <c r="H46" s="22" t="e">
        <f>'1'!Y53</f>
        <v>#NUM!</v>
      </c>
      <c r="I46" s="23" t="e">
        <f t="shared" si="6"/>
        <v>#NUM!</v>
      </c>
      <c r="K46" s="20" t="e">
        <f>'1'!AA53</f>
        <v>#NUM!</v>
      </c>
      <c r="L46" s="20" t="e">
        <f>'1'!AB53</f>
        <v>#NUM!</v>
      </c>
      <c r="M46" s="20" t="e">
        <f>'1'!AC53</f>
        <v>#NUM!</v>
      </c>
      <c r="N46" s="23" t="e">
        <f t="shared" si="7"/>
        <v>#NUM!</v>
      </c>
      <c r="O46" s="23" t="e">
        <f>'1'!AD53</f>
        <v>#NUM!</v>
      </c>
      <c r="P46" s="23" t="e">
        <f t="shared" si="3"/>
        <v>#NUM!</v>
      </c>
      <c r="Q46" s="26"/>
      <c r="R46" s="36" t="e">
        <f t="shared" si="4"/>
        <v>#NUM!</v>
      </c>
    </row>
    <row r="47" spans="1:20" x14ac:dyDescent="0.35">
      <c r="A47" s="120"/>
      <c r="B47" s="19">
        <v>9</v>
      </c>
      <c r="D47" s="20" t="e">
        <f>'1'!V54</f>
        <v>#NUM!</v>
      </c>
      <c r="E47" s="21" t="e">
        <f>'1'!W54</f>
        <v>#NUM!</v>
      </c>
      <c r="F47" s="21" t="e">
        <f>'1'!X54</f>
        <v>#NUM!</v>
      </c>
      <c r="G47" s="22" t="e">
        <f t="shared" si="5"/>
        <v>#NUM!</v>
      </c>
      <c r="H47" s="22" t="e">
        <f>'1'!Y54</f>
        <v>#NUM!</v>
      </c>
      <c r="I47" s="23" t="e">
        <f t="shared" si="6"/>
        <v>#NUM!</v>
      </c>
      <c r="K47" s="20" t="e">
        <f>'1'!AA54</f>
        <v>#NUM!</v>
      </c>
      <c r="L47" s="20" t="e">
        <f>'1'!AB54</f>
        <v>#NUM!</v>
      </c>
      <c r="M47" s="20" t="e">
        <f>'1'!AC54</f>
        <v>#NUM!</v>
      </c>
      <c r="N47" s="23" t="e">
        <f t="shared" si="7"/>
        <v>#NUM!</v>
      </c>
      <c r="O47" s="23" t="e">
        <f>'1'!AD54</f>
        <v>#NUM!</v>
      </c>
      <c r="P47" s="23" t="e">
        <f t="shared" si="3"/>
        <v>#NUM!</v>
      </c>
      <c r="Q47" s="26"/>
      <c r="R47" s="36" t="e">
        <f t="shared" si="4"/>
        <v>#NUM!</v>
      </c>
    </row>
    <row r="48" spans="1:20" x14ac:dyDescent="0.35">
      <c r="A48" s="120"/>
      <c r="B48" s="19">
        <v>10</v>
      </c>
      <c r="D48" s="20" t="e">
        <f>'1'!V55</f>
        <v>#NUM!</v>
      </c>
      <c r="E48" s="21" t="e">
        <f>'1'!W55</f>
        <v>#NUM!</v>
      </c>
      <c r="F48" s="21" t="e">
        <f>'1'!X55</f>
        <v>#NUM!</v>
      </c>
      <c r="G48" s="22" t="e">
        <f t="shared" si="5"/>
        <v>#NUM!</v>
      </c>
      <c r="H48" s="22" t="e">
        <f>'1'!Y55</f>
        <v>#NUM!</v>
      </c>
      <c r="I48" s="23" t="e">
        <f t="shared" si="6"/>
        <v>#NUM!</v>
      </c>
      <c r="K48" s="20" t="e">
        <f>'1'!AA55</f>
        <v>#NUM!</v>
      </c>
      <c r="L48" s="20" t="e">
        <f>'1'!AB55</f>
        <v>#NUM!</v>
      </c>
      <c r="M48" s="20" t="e">
        <f>'1'!AC55</f>
        <v>#NUM!</v>
      </c>
      <c r="N48" s="23" t="e">
        <f t="shared" si="7"/>
        <v>#NUM!</v>
      </c>
      <c r="O48" s="23" t="e">
        <f>'1'!AD55</f>
        <v>#NUM!</v>
      </c>
      <c r="P48" s="23" t="e">
        <f t="shared" si="3"/>
        <v>#NUM!</v>
      </c>
      <c r="Q48" s="26"/>
      <c r="R48" s="36" t="e">
        <f t="shared" si="4"/>
        <v>#NUM!</v>
      </c>
    </row>
    <row r="49" spans="1:20" x14ac:dyDescent="0.35">
      <c r="A49" s="120"/>
      <c r="B49" s="19">
        <v>11</v>
      </c>
      <c r="D49" s="20" t="e">
        <f>'1'!V56</f>
        <v>#NUM!</v>
      </c>
      <c r="E49" s="21" t="e">
        <f>'1'!W56</f>
        <v>#NUM!</v>
      </c>
      <c r="F49" s="21" t="e">
        <f>'1'!X56</f>
        <v>#NUM!</v>
      </c>
      <c r="G49" s="22" t="e">
        <f t="shared" si="5"/>
        <v>#NUM!</v>
      </c>
      <c r="H49" s="22" t="e">
        <f>'1'!Y56</f>
        <v>#NUM!</v>
      </c>
      <c r="I49" s="23" t="e">
        <f t="shared" si="6"/>
        <v>#NUM!</v>
      </c>
      <c r="K49" s="20" t="e">
        <f>'1'!AA56</f>
        <v>#NUM!</v>
      </c>
      <c r="L49" s="20" t="e">
        <f>'1'!AB56</f>
        <v>#NUM!</v>
      </c>
      <c r="M49" s="20" t="e">
        <f>'1'!AC56</f>
        <v>#NUM!</v>
      </c>
      <c r="N49" s="23" t="e">
        <f t="shared" si="7"/>
        <v>#NUM!</v>
      </c>
      <c r="O49" s="23" t="e">
        <f>'1'!AD56</f>
        <v>#NUM!</v>
      </c>
      <c r="P49" s="23" t="e">
        <f t="shared" si="3"/>
        <v>#NUM!</v>
      </c>
      <c r="Q49" s="26"/>
      <c r="R49" s="36" t="e">
        <f t="shared" si="4"/>
        <v>#NUM!</v>
      </c>
    </row>
    <row r="50" spans="1:20" ht="15" thickBot="1" x14ac:dyDescent="0.4">
      <c r="A50" s="121"/>
      <c r="B50" s="37">
        <v>12</v>
      </c>
      <c r="C50" s="38"/>
      <c r="D50" s="39" t="e">
        <f>'1'!V57</f>
        <v>#NUM!</v>
      </c>
      <c r="E50" s="40" t="e">
        <f>'1'!W57</f>
        <v>#NUM!</v>
      </c>
      <c r="F50" s="40" t="e">
        <f>'1'!X57</f>
        <v>#NUM!</v>
      </c>
      <c r="G50" s="41" t="e">
        <f t="shared" si="5"/>
        <v>#NUM!</v>
      </c>
      <c r="H50" s="41" t="e">
        <f>'1'!Y57</f>
        <v>#NUM!</v>
      </c>
      <c r="I50" s="42" t="e">
        <f t="shared" si="6"/>
        <v>#NUM!</v>
      </c>
      <c r="J50" s="43"/>
      <c r="K50" s="39" t="e">
        <f>'1'!AA57</f>
        <v>#NUM!</v>
      </c>
      <c r="L50" s="39" t="e">
        <f>'1'!AB57</f>
        <v>#NUM!</v>
      </c>
      <c r="M50" s="39" t="e">
        <f>'1'!AC57</f>
        <v>#NUM!</v>
      </c>
      <c r="N50" s="42" t="e">
        <f t="shared" si="7"/>
        <v>#NUM!</v>
      </c>
      <c r="O50" s="42" t="e">
        <f>'1'!AD57</f>
        <v>#NUM!</v>
      </c>
      <c r="P50" s="42" t="e">
        <f t="shared" si="3"/>
        <v>#NUM!</v>
      </c>
      <c r="Q50" s="43"/>
      <c r="R50" s="44" t="e">
        <f t="shared" si="4"/>
        <v>#NUM!</v>
      </c>
      <c r="S50" s="12" t="e">
        <f>SUM(R39:R50)</f>
        <v>#NUM!</v>
      </c>
      <c r="T50" s="12" t="e">
        <f>T38+S50</f>
        <v>#NUM!</v>
      </c>
    </row>
    <row r="51" spans="1:20" x14ac:dyDescent="0.35">
      <c r="A51" s="119">
        <f>A39+1</f>
        <v>2028</v>
      </c>
      <c r="B51" s="28">
        <v>1</v>
      </c>
      <c r="C51" s="29"/>
      <c r="D51" s="30" t="e">
        <f>'1'!V58</f>
        <v>#NUM!</v>
      </c>
      <c r="E51" s="31" t="e">
        <f>'1'!W58</f>
        <v>#NUM!</v>
      </c>
      <c r="F51" s="31" t="e">
        <f>'1'!X58</f>
        <v>#NUM!</v>
      </c>
      <c r="G51" s="32" t="e">
        <f t="shared" si="5"/>
        <v>#NUM!</v>
      </c>
      <c r="H51" s="32" t="e">
        <f>'1'!Y58</f>
        <v>#NUM!</v>
      </c>
      <c r="I51" s="33" t="e">
        <f t="shared" si="6"/>
        <v>#NUM!</v>
      </c>
      <c r="J51" s="34"/>
      <c r="K51" s="30" t="e">
        <f>'1'!AA58</f>
        <v>#NUM!</v>
      </c>
      <c r="L51" s="30" t="e">
        <f>'1'!AB58</f>
        <v>#NUM!</v>
      </c>
      <c r="M51" s="30" t="e">
        <f>'1'!AC58</f>
        <v>#NUM!</v>
      </c>
      <c r="N51" s="33" t="e">
        <f t="shared" si="7"/>
        <v>#NUM!</v>
      </c>
      <c r="O51" s="33" t="e">
        <f>'1'!AD58</f>
        <v>#NUM!</v>
      </c>
      <c r="P51" s="33" t="e">
        <f t="shared" si="3"/>
        <v>#NUM!</v>
      </c>
      <c r="Q51" s="34"/>
      <c r="R51" s="35" t="e">
        <f t="shared" si="4"/>
        <v>#NUM!</v>
      </c>
    </row>
    <row r="52" spans="1:20" x14ac:dyDescent="0.35">
      <c r="A52" s="120"/>
      <c r="B52" s="19">
        <v>2</v>
      </c>
      <c r="D52" s="20" t="e">
        <f>'1'!V59</f>
        <v>#NUM!</v>
      </c>
      <c r="E52" s="21" t="e">
        <f>'1'!W59</f>
        <v>#NUM!</v>
      </c>
      <c r="F52" s="21" t="e">
        <f>'1'!X59</f>
        <v>#NUM!</v>
      </c>
      <c r="G52" s="22" t="e">
        <f t="shared" si="5"/>
        <v>#NUM!</v>
      </c>
      <c r="H52" s="22" t="e">
        <f>'1'!Y59</f>
        <v>#NUM!</v>
      </c>
      <c r="I52" s="23" t="e">
        <f t="shared" si="6"/>
        <v>#NUM!</v>
      </c>
      <c r="K52" s="20" t="e">
        <f>'1'!AA59</f>
        <v>#NUM!</v>
      </c>
      <c r="L52" s="20" t="e">
        <f>'1'!AB59</f>
        <v>#NUM!</v>
      </c>
      <c r="M52" s="20" t="e">
        <f>'1'!AC59</f>
        <v>#NUM!</v>
      </c>
      <c r="N52" s="23" t="e">
        <f t="shared" si="7"/>
        <v>#NUM!</v>
      </c>
      <c r="O52" s="23" t="e">
        <f>'1'!AD59</f>
        <v>#NUM!</v>
      </c>
      <c r="P52" s="23" t="e">
        <f t="shared" si="3"/>
        <v>#NUM!</v>
      </c>
      <c r="Q52" s="26"/>
      <c r="R52" s="36" t="e">
        <f t="shared" si="4"/>
        <v>#NUM!</v>
      </c>
    </row>
    <row r="53" spans="1:20" x14ac:dyDescent="0.35">
      <c r="A53" s="120"/>
      <c r="B53" s="19">
        <v>3</v>
      </c>
      <c r="D53" s="20" t="e">
        <f>'1'!V60</f>
        <v>#NUM!</v>
      </c>
      <c r="E53" s="21" t="e">
        <f>'1'!W60</f>
        <v>#NUM!</v>
      </c>
      <c r="F53" s="21" t="e">
        <f>'1'!X60</f>
        <v>#NUM!</v>
      </c>
      <c r="G53" s="22" t="e">
        <f t="shared" si="5"/>
        <v>#NUM!</v>
      </c>
      <c r="H53" s="22" t="e">
        <f>'1'!Y60</f>
        <v>#NUM!</v>
      </c>
      <c r="I53" s="23" t="e">
        <f t="shared" si="6"/>
        <v>#NUM!</v>
      </c>
      <c r="K53" s="20" t="e">
        <f>'1'!AA60</f>
        <v>#NUM!</v>
      </c>
      <c r="L53" s="20" t="e">
        <f>'1'!AB60</f>
        <v>#NUM!</v>
      </c>
      <c r="M53" s="20" t="e">
        <f>'1'!AC60</f>
        <v>#NUM!</v>
      </c>
      <c r="N53" s="23" t="e">
        <f t="shared" si="7"/>
        <v>#NUM!</v>
      </c>
      <c r="O53" s="23" t="e">
        <f>'1'!AD60</f>
        <v>#NUM!</v>
      </c>
      <c r="P53" s="23" t="e">
        <f t="shared" si="3"/>
        <v>#NUM!</v>
      </c>
      <c r="Q53" s="26"/>
      <c r="R53" s="36" t="e">
        <f t="shared" si="4"/>
        <v>#NUM!</v>
      </c>
    </row>
    <row r="54" spans="1:20" x14ac:dyDescent="0.35">
      <c r="A54" s="120"/>
      <c r="B54" s="19">
        <v>4</v>
      </c>
      <c r="D54" s="20" t="e">
        <f>'1'!V61</f>
        <v>#NUM!</v>
      </c>
      <c r="E54" s="21" t="e">
        <f>'1'!W61</f>
        <v>#NUM!</v>
      </c>
      <c r="F54" s="21" t="e">
        <f>'1'!X61</f>
        <v>#NUM!</v>
      </c>
      <c r="G54" s="22" t="e">
        <f t="shared" si="5"/>
        <v>#NUM!</v>
      </c>
      <c r="H54" s="22" t="e">
        <f>'1'!Y61</f>
        <v>#NUM!</v>
      </c>
      <c r="I54" s="23" t="e">
        <f t="shared" si="6"/>
        <v>#NUM!</v>
      </c>
      <c r="K54" s="20" t="e">
        <f>'1'!AA61</f>
        <v>#NUM!</v>
      </c>
      <c r="L54" s="20" t="e">
        <f>'1'!AB61</f>
        <v>#NUM!</v>
      </c>
      <c r="M54" s="20" t="e">
        <f>'1'!AC61</f>
        <v>#NUM!</v>
      </c>
      <c r="N54" s="23" t="e">
        <f t="shared" si="7"/>
        <v>#NUM!</v>
      </c>
      <c r="O54" s="23" t="e">
        <f>'1'!AD61</f>
        <v>#NUM!</v>
      </c>
      <c r="P54" s="23" t="e">
        <f t="shared" si="3"/>
        <v>#NUM!</v>
      </c>
      <c r="Q54" s="26"/>
      <c r="R54" s="36" t="e">
        <f t="shared" si="4"/>
        <v>#NUM!</v>
      </c>
    </row>
    <row r="55" spans="1:20" x14ac:dyDescent="0.35">
      <c r="A55" s="120"/>
      <c r="B55" s="19">
        <v>5</v>
      </c>
      <c r="D55" s="20" t="e">
        <f>'1'!V62</f>
        <v>#NUM!</v>
      </c>
      <c r="E55" s="21" t="e">
        <f>'1'!W62</f>
        <v>#NUM!</v>
      </c>
      <c r="F55" s="21" t="e">
        <f>'1'!X62</f>
        <v>#NUM!</v>
      </c>
      <c r="G55" s="22" t="e">
        <f t="shared" si="5"/>
        <v>#NUM!</v>
      </c>
      <c r="H55" s="22" t="e">
        <f>'1'!Y62</f>
        <v>#NUM!</v>
      </c>
      <c r="I55" s="23" t="e">
        <f t="shared" si="6"/>
        <v>#NUM!</v>
      </c>
      <c r="K55" s="20" t="e">
        <f>'1'!AA62</f>
        <v>#NUM!</v>
      </c>
      <c r="L55" s="20" t="e">
        <f>'1'!AB62</f>
        <v>#NUM!</v>
      </c>
      <c r="M55" s="20" t="e">
        <f>'1'!AC62</f>
        <v>#NUM!</v>
      </c>
      <c r="N55" s="23" t="e">
        <f t="shared" si="7"/>
        <v>#NUM!</v>
      </c>
      <c r="O55" s="23" t="e">
        <f>'1'!AD62</f>
        <v>#NUM!</v>
      </c>
      <c r="P55" s="23" t="e">
        <f t="shared" si="3"/>
        <v>#NUM!</v>
      </c>
      <c r="Q55" s="26"/>
      <c r="R55" s="36" t="e">
        <f t="shared" si="4"/>
        <v>#NUM!</v>
      </c>
    </row>
    <row r="56" spans="1:20" x14ac:dyDescent="0.35">
      <c r="A56" s="120"/>
      <c r="B56" s="19">
        <v>6</v>
      </c>
      <c r="D56" s="20" t="e">
        <f>'1'!V63</f>
        <v>#NUM!</v>
      </c>
      <c r="E56" s="21" t="e">
        <f>'1'!W63</f>
        <v>#NUM!</v>
      </c>
      <c r="F56" s="21" t="e">
        <f>'1'!X63</f>
        <v>#NUM!</v>
      </c>
      <c r="G56" s="22" t="e">
        <f t="shared" si="5"/>
        <v>#NUM!</v>
      </c>
      <c r="H56" s="22" t="e">
        <f>'1'!Y63</f>
        <v>#NUM!</v>
      </c>
      <c r="I56" s="23" t="e">
        <f t="shared" si="6"/>
        <v>#NUM!</v>
      </c>
      <c r="K56" s="20" t="e">
        <f>'1'!AA63</f>
        <v>#NUM!</v>
      </c>
      <c r="L56" s="20" t="e">
        <f>'1'!AB63</f>
        <v>#NUM!</v>
      </c>
      <c r="M56" s="20" t="e">
        <f>'1'!AC63</f>
        <v>#NUM!</v>
      </c>
      <c r="N56" s="23" t="e">
        <f t="shared" si="7"/>
        <v>#NUM!</v>
      </c>
      <c r="O56" s="23" t="e">
        <f>'1'!AD63</f>
        <v>#NUM!</v>
      </c>
      <c r="P56" s="23" t="e">
        <f t="shared" ref="P56:P110" si="8">N56+O56</f>
        <v>#NUM!</v>
      </c>
      <c r="Q56" s="26"/>
      <c r="R56" s="36" t="e">
        <f t="shared" ref="R56:R110" si="9">I56-P56</f>
        <v>#NUM!</v>
      </c>
    </row>
    <row r="57" spans="1:20" x14ac:dyDescent="0.35">
      <c r="A57" s="120"/>
      <c r="B57" s="19">
        <v>7</v>
      </c>
      <c r="D57" s="20" t="e">
        <f>'1'!V64</f>
        <v>#NUM!</v>
      </c>
      <c r="E57" s="21" t="e">
        <f>'1'!W64</f>
        <v>#NUM!</v>
      </c>
      <c r="F57" s="21" t="e">
        <f>'1'!X64</f>
        <v>#NUM!</v>
      </c>
      <c r="G57" s="22" t="e">
        <f t="shared" si="5"/>
        <v>#NUM!</v>
      </c>
      <c r="H57" s="22" t="e">
        <f>'1'!Y64</f>
        <v>#NUM!</v>
      </c>
      <c r="I57" s="23" t="e">
        <f t="shared" si="6"/>
        <v>#NUM!</v>
      </c>
      <c r="K57" s="20" t="e">
        <f>'1'!AA64</f>
        <v>#NUM!</v>
      </c>
      <c r="L57" s="20" t="e">
        <f>'1'!AB64</f>
        <v>#NUM!</v>
      </c>
      <c r="M57" s="20" t="e">
        <f>'1'!AC64</f>
        <v>#NUM!</v>
      </c>
      <c r="N57" s="23" t="e">
        <f t="shared" si="7"/>
        <v>#NUM!</v>
      </c>
      <c r="O57" s="23" t="e">
        <f>'1'!AD64</f>
        <v>#NUM!</v>
      </c>
      <c r="P57" s="23" t="e">
        <f t="shared" si="8"/>
        <v>#NUM!</v>
      </c>
      <c r="Q57" s="26"/>
      <c r="R57" s="36" t="e">
        <f t="shared" si="9"/>
        <v>#NUM!</v>
      </c>
    </row>
    <row r="58" spans="1:20" x14ac:dyDescent="0.35">
      <c r="A58" s="120"/>
      <c r="B58" s="19">
        <v>8</v>
      </c>
      <c r="D58" s="20" t="e">
        <f>'1'!V65</f>
        <v>#NUM!</v>
      </c>
      <c r="E58" s="21" t="e">
        <f>'1'!W65</f>
        <v>#NUM!</v>
      </c>
      <c r="F58" s="21" t="e">
        <f>'1'!X65</f>
        <v>#NUM!</v>
      </c>
      <c r="G58" s="22" t="e">
        <f t="shared" si="5"/>
        <v>#NUM!</v>
      </c>
      <c r="H58" s="22" t="e">
        <f>'1'!Y65</f>
        <v>#NUM!</v>
      </c>
      <c r="I58" s="23" t="e">
        <f t="shared" si="6"/>
        <v>#NUM!</v>
      </c>
      <c r="K58" s="20" t="e">
        <f>'1'!AA65</f>
        <v>#NUM!</v>
      </c>
      <c r="L58" s="20" t="e">
        <f>'1'!AB65</f>
        <v>#NUM!</v>
      </c>
      <c r="M58" s="20" t="e">
        <f>'1'!AC65</f>
        <v>#NUM!</v>
      </c>
      <c r="N58" s="23" t="e">
        <f t="shared" si="7"/>
        <v>#NUM!</v>
      </c>
      <c r="O58" s="23" t="e">
        <f>'1'!AD65</f>
        <v>#NUM!</v>
      </c>
      <c r="P58" s="23" t="e">
        <f t="shared" si="8"/>
        <v>#NUM!</v>
      </c>
      <c r="Q58" s="26"/>
      <c r="R58" s="36" t="e">
        <f t="shared" si="9"/>
        <v>#NUM!</v>
      </c>
    </row>
    <row r="59" spans="1:20" x14ac:dyDescent="0.35">
      <c r="A59" s="120"/>
      <c r="B59" s="19">
        <v>9</v>
      </c>
      <c r="D59" s="20" t="e">
        <f>'1'!V66</f>
        <v>#NUM!</v>
      </c>
      <c r="E59" s="21" t="e">
        <f>'1'!W66</f>
        <v>#NUM!</v>
      </c>
      <c r="F59" s="21" t="e">
        <f>'1'!X66</f>
        <v>#NUM!</v>
      </c>
      <c r="G59" s="22" t="e">
        <f t="shared" si="5"/>
        <v>#NUM!</v>
      </c>
      <c r="H59" s="22" t="e">
        <f>'1'!Y66</f>
        <v>#NUM!</v>
      </c>
      <c r="I59" s="23" t="e">
        <f t="shared" si="6"/>
        <v>#NUM!</v>
      </c>
      <c r="K59" s="20" t="e">
        <f>'1'!AA66</f>
        <v>#NUM!</v>
      </c>
      <c r="L59" s="20" t="e">
        <f>'1'!AB66</f>
        <v>#NUM!</v>
      </c>
      <c r="M59" s="20" t="e">
        <f>'1'!AC66</f>
        <v>#NUM!</v>
      </c>
      <c r="N59" s="23" t="e">
        <f t="shared" si="7"/>
        <v>#NUM!</v>
      </c>
      <c r="O59" s="23" t="e">
        <f>'1'!AD66</f>
        <v>#NUM!</v>
      </c>
      <c r="P59" s="23" t="e">
        <f t="shared" si="8"/>
        <v>#NUM!</v>
      </c>
      <c r="Q59" s="26"/>
      <c r="R59" s="36" t="e">
        <f t="shared" si="9"/>
        <v>#NUM!</v>
      </c>
    </row>
    <row r="60" spans="1:20" x14ac:dyDescent="0.35">
      <c r="A60" s="120"/>
      <c r="B60" s="19">
        <v>10</v>
      </c>
      <c r="D60" s="20" t="e">
        <f>'1'!V67</f>
        <v>#NUM!</v>
      </c>
      <c r="E60" s="21" t="e">
        <f>'1'!W67</f>
        <v>#NUM!</v>
      </c>
      <c r="F60" s="21" t="e">
        <f>'1'!X67</f>
        <v>#NUM!</v>
      </c>
      <c r="G60" s="22" t="e">
        <f t="shared" si="5"/>
        <v>#NUM!</v>
      </c>
      <c r="H60" s="22" t="e">
        <f>'1'!Y67</f>
        <v>#NUM!</v>
      </c>
      <c r="I60" s="23" t="e">
        <f t="shared" si="6"/>
        <v>#NUM!</v>
      </c>
      <c r="K60" s="20" t="e">
        <f>'1'!AA67</f>
        <v>#NUM!</v>
      </c>
      <c r="L60" s="20" t="e">
        <f>'1'!AB67</f>
        <v>#NUM!</v>
      </c>
      <c r="M60" s="20" t="e">
        <f>'1'!AC67</f>
        <v>#NUM!</v>
      </c>
      <c r="N60" s="23" t="e">
        <f t="shared" si="7"/>
        <v>#NUM!</v>
      </c>
      <c r="O60" s="23" t="e">
        <f>'1'!AD67</f>
        <v>#NUM!</v>
      </c>
      <c r="P60" s="23" t="e">
        <f t="shared" si="8"/>
        <v>#NUM!</v>
      </c>
      <c r="Q60" s="26"/>
      <c r="R60" s="36" t="e">
        <f t="shared" si="9"/>
        <v>#NUM!</v>
      </c>
    </row>
    <row r="61" spans="1:20" x14ac:dyDescent="0.35">
      <c r="A61" s="120"/>
      <c r="B61" s="19">
        <v>11</v>
      </c>
      <c r="D61" s="20" t="e">
        <f>'1'!V68</f>
        <v>#NUM!</v>
      </c>
      <c r="E61" s="21" t="e">
        <f>'1'!W68</f>
        <v>#NUM!</v>
      </c>
      <c r="F61" s="21" t="e">
        <f>'1'!X68</f>
        <v>#NUM!</v>
      </c>
      <c r="G61" s="22" t="e">
        <f t="shared" si="5"/>
        <v>#NUM!</v>
      </c>
      <c r="H61" s="22" t="e">
        <f>'1'!Y68</f>
        <v>#NUM!</v>
      </c>
      <c r="I61" s="23" t="e">
        <f t="shared" si="6"/>
        <v>#NUM!</v>
      </c>
      <c r="K61" s="20" t="e">
        <f>'1'!AA68</f>
        <v>#NUM!</v>
      </c>
      <c r="L61" s="20" t="e">
        <f>'1'!AB68</f>
        <v>#NUM!</v>
      </c>
      <c r="M61" s="20" t="e">
        <f>'1'!AC68</f>
        <v>#NUM!</v>
      </c>
      <c r="N61" s="23" t="e">
        <f t="shared" si="7"/>
        <v>#NUM!</v>
      </c>
      <c r="O61" s="23" t="e">
        <f>'1'!AD68</f>
        <v>#NUM!</v>
      </c>
      <c r="P61" s="23" t="e">
        <f t="shared" si="8"/>
        <v>#NUM!</v>
      </c>
      <c r="Q61" s="26"/>
      <c r="R61" s="36" t="e">
        <f t="shared" si="9"/>
        <v>#NUM!</v>
      </c>
    </row>
    <row r="62" spans="1:20" ht="15" thickBot="1" x14ac:dyDescent="0.4">
      <c r="A62" s="121"/>
      <c r="B62" s="37">
        <v>12</v>
      </c>
      <c r="C62" s="38"/>
      <c r="D62" s="39" t="e">
        <f>'1'!V69</f>
        <v>#NUM!</v>
      </c>
      <c r="E62" s="40" t="e">
        <f>'1'!W69</f>
        <v>#NUM!</v>
      </c>
      <c r="F62" s="40" t="e">
        <f>'1'!X69</f>
        <v>#NUM!</v>
      </c>
      <c r="G62" s="41" t="e">
        <f t="shared" si="5"/>
        <v>#NUM!</v>
      </c>
      <c r="H62" s="41" t="e">
        <f>'1'!Y69</f>
        <v>#NUM!</v>
      </c>
      <c r="I62" s="42" t="e">
        <f t="shared" si="6"/>
        <v>#NUM!</v>
      </c>
      <c r="J62" s="43"/>
      <c r="K62" s="39" t="e">
        <f>'1'!AA69</f>
        <v>#NUM!</v>
      </c>
      <c r="L62" s="39" t="e">
        <f>'1'!AB69</f>
        <v>#NUM!</v>
      </c>
      <c r="M62" s="39" t="e">
        <f>'1'!AC69</f>
        <v>#NUM!</v>
      </c>
      <c r="N62" s="42" t="e">
        <f t="shared" si="7"/>
        <v>#NUM!</v>
      </c>
      <c r="O62" s="42" t="e">
        <f>'1'!AD69</f>
        <v>#NUM!</v>
      </c>
      <c r="P62" s="42" t="e">
        <f t="shared" si="8"/>
        <v>#NUM!</v>
      </c>
      <c r="Q62" s="43"/>
      <c r="R62" s="44" t="e">
        <f t="shared" si="9"/>
        <v>#NUM!</v>
      </c>
      <c r="S62" s="12" t="e">
        <f>SUM(R51:R62)</f>
        <v>#NUM!</v>
      </c>
      <c r="T62" s="12" t="e">
        <f>T50+S62</f>
        <v>#NUM!</v>
      </c>
    </row>
    <row r="63" spans="1:20" x14ac:dyDescent="0.35">
      <c r="A63" s="119">
        <f>A51+1</f>
        <v>2029</v>
      </c>
      <c r="B63" s="28">
        <v>1</v>
      </c>
      <c r="C63" s="29"/>
      <c r="D63" s="30" t="e">
        <f>'1'!V70</f>
        <v>#NUM!</v>
      </c>
      <c r="E63" s="31" t="e">
        <f>'1'!W70</f>
        <v>#NUM!</v>
      </c>
      <c r="F63" s="31" t="e">
        <f>'1'!X70</f>
        <v>#NUM!</v>
      </c>
      <c r="G63" s="32" t="e">
        <f t="shared" si="5"/>
        <v>#NUM!</v>
      </c>
      <c r="H63" s="32" t="e">
        <f>'1'!Y70</f>
        <v>#NUM!</v>
      </c>
      <c r="I63" s="33" t="e">
        <f t="shared" si="6"/>
        <v>#NUM!</v>
      </c>
      <c r="J63" s="34"/>
      <c r="K63" s="30" t="e">
        <f>'1'!AA70</f>
        <v>#NUM!</v>
      </c>
      <c r="L63" s="30" t="e">
        <f>'1'!AB70</f>
        <v>#NUM!</v>
      </c>
      <c r="M63" s="30" t="e">
        <f>'1'!AC70</f>
        <v>#NUM!</v>
      </c>
      <c r="N63" s="33" t="e">
        <f t="shared" si="7"/>
        <v>#NUM!</v>
      </c>
      <c r="O63" s="33" t="e">
        <f>'1'!AD70</f>
        <v>#NUM!</v>
      </c>
      <c r="P63" s="33" t="e">
        <f t="shared" si="8"/>
        <v>#NUM!</v>
      </c>
      <c r="Q63" s="34"/>
      <c r="R63" s="35" t="e">
        <f t="shared" si="9"/>
        <v>#NUM!</v>
      </c>
    </row>
    <row r="64" spans="1:20" x14ac:dyDescent="0.35">
      <c r="A64" s="120"/>
      <c r="B64" s="19">
        <v>2</v>
      </c>
      <c r="D64" s="20" t="e">
        <f>'1'!V71</f>
        <v>#NUM!</v>
      </c>
      <c r="E64" s="21" t="e">
        <f>'1'!W71</f>
        <v>#NUM!</v>
      </c>
      <c r="F64" s="21" t="e">
        <f>'1'!X71</f>
        <v>#NUM!</v>
      </c>
      <c r="G64" s="22" t="e">
        <f t="shared" si="5"/>
        <v>#NUM!</v>
      </c>
      <c r="H64" s="22" t="e">
        <f>'1'!Y71</f>
        <v>#NUM!</v>
      </c>
      <c r="I64" s="23" t="e">
        <f t="shared" si="6"/>
        <v>#NUM!</v>
      </c>
      <c r="K64" s="20" t="e">
        <f>'1'!AA71</f>
        <v>#NUM!</v>
      </c>
      <c r="L64" s="20" t="e">
        <f>'1'!AB71</f>
        <v>#NUM!</v>
      </c>
      <c r="M64" s="20" t="e">
        <f>'1'!AC71</f>
        <v>#NUM!</v>
      </c>
      <c r="N64" s="23" t="e">
        <f t="shared" si="7"/>
        <v>#NUM!</v>
      </c>
      <c r="O64" s="23" t="e">
        <f>'1'!AD71</f>
        <v>#NUM!</v>
      </c>
      <c r="P64" s="23" t="e">
        <f t="shared" si="8"/>
        <v>#NUM!</v>
      </c>
      <c r="Q64" s="26"/>
      <c r="R64" s="36" t="e">
        <f t="shared" si="9"/>
        <v>#NUM!</v>
      </c>
    </row>
    <row r="65" spans="1:20" x14ac:dyDescent="0.35">
      <c r="A65" s="120"/>
      <c r="B65" s="19">
        <v>3</v>
      </c>
      <c r="D65" s="20" t="e">
        <f>'1'!V72</f>
        <v>#NUM!</v>
      </c>
      <c r="E65" s="21" t="e">
        <f>'1'!W72</f>
        <v>#NUM!</v>
      </c>
      <c r="F65" s="21" t="e">
        <f>'1'!X72</f>
        <v>#NUM!</v>
      </c>
      <c r="G65" s="22" t="e">
        <f t="shared" si="5"/>
        <v>#NUM!</v>
      </c>
      <c r="H65" s="22" t="e">
        <f>'1'!Y72</f>
        <v>#NUM!</v>
      </c>
      <c r="I65" s="23" t="e">
        <f t="shared" si="6"/>
        <v>#NUM!</v>
      </c>
      <c r="K65" s="20" t="e">
        <f>'1'!AA72</f>
        <v>#NUM!</v>
      </c>
      <c r="L65" s="20" t="e">
        <f>'1'!AB72</f>
        <v>#NUM!</v>
      </c>
      <c r="M65" s="20" t="e">
        <f>'1'!AC72</f>
        <v>#NUM!</v>
      </c>
      <c r="N65" s="23" t="e">
        <f t="shared" si="7"/>
        <v>#NUM!</v>
      </c>
      <c r="O65" s="23" t="e">
        <f>'1'!AD72</f>
        <v>#NUM!</v>
      </c>
      <c r="P65" s="23" t="e">
        <f t="shared" si="8"/>
        <v>#NUM!</v>
      </c>
      <c r="Q65" s="26"/>
      <c r="R65" s="36" t="e">
        <f t="shared" si="9"/>
        <v>#NUM!</v>
      </c>
    </row>
    <row r="66" spans="1:20" x14ac:dyDescent="0.35">
      <c r="A66" s="120"/>
      <c r="B66" s="19">
        <v>4</v>
      </c>
      <c r="D66" s="20" t="e">
        <f>'1'!V73</f>
        <v>#NUM!</v>
      </c>
      <c r="E66" s="21" t="e">
        <f>'1'!W73</f>
        <v>#NUM!</v>
      </c>
      <c r="F66" s="21" t="e">
        <f>'1'!X73</f>
        <v>#NUM!</v>
      </c>
      <c r="G66" s="22" t="e">
        <f t="shared" si="5"/>
        <v>#NUM!</v>
      </c>
      <c r="H66" s="22" t="e">
        <f>'1'!Y73</f>
        <v>#NUM!</v>
      </c>
      <c r="I66" s="23" t="e">
        <f t="shared" si="6"/>
        <v>#NUM!</v>
      </c>
      <c r="K66" s="20" t="e">
        <f>'1'!AA73</f>
        <v>#NUM!</v>
      </c>
      <c r="L66" s="20" t="e">
        <f>'1'!AB73</f>
        <v>#NUM!</v>
      </c>
      <c r="M66" s="20" t="e">
        <f>'1'!AC73</f>
        <v>#NUM!</v>
      </c>
      <c r="N66" s="23" t="e">
        <f t="shared" si="7"/>
        <v>#NUM!</v>
      </c>
      <c r="O66" s="23" t="e">
        <f>'1'!AD73</f>
        <v>#NUM!</v>
      </c>
      <c r="P66" s="23" t="e">
        <f t="shared" si="8"/>
        <v>#NUM!</v>
      </c>
      <c r="Q66" s="26"/>
      <c r="R66" s="36" t="e">
        <f t="shared" si="9"/>
        <v>#NUM!</v>
      </c>
    </row>
    <row r="67" spans="1:20" x14ac:dyDescent="0.35">
      <c r="A67" s="120"/>
      <c r="B67" s="19">
        <v>5</v>
      </c>
      <c r="D67" s="20" t="e">
        <f>'1'!V74</f>
        <v>#NUM!</v>
      </c>
      <c r="E67" s="21" t="e">
        <f>'1'!W74</f>
        <v>#NUM!</v>
      </c>
      <c r="F67" s="21" t="e">
        <f>'1'!X74</f>
        <v>#NUM!</v>
      </c>
      <c r="G67" s="22" t="e">
        <f t="shared" si="5"/>
        <v>#NUM!</v>
      </c>
      <c r="H67" s="22" t="e">
        <f>'1'!Y74</f>
        <v>#NUM!</v>
      </c>
      <c r="I67" s="23" t="e">
        <f t="shared" si="6"/>
        <v>#NUM!</v>
      </c>
      <c r="K67" s="20" t="e">
        <f>'1'!AA74</f>
        <v>#NUM!</v>
      </c>
      <c r="L67" s="20" t="e">
        <f>'1'!AB74</f>
        <v>#NUM!</v>
      </c>
      <c r="M67" s="20" t="e">
        <f>'1'!AC74</f>
        <v>#NUM!</v>
      </c>
      <c r="N67" s="23" t="e">
        <f t="shared" si="7"/>
        <v>#NUM!</v>
      </c>
      <c r="O67" s="23" t="e">
        <f>'1'!AD74</f>
        <v>#NUM!</v>
      </c>
      <c r="P67" s="23" t="e">
        <f t="shared" si="8"/>
        <v>#NUM!</v>
      </c>
      <c r="Q67" s="26"/>
      <c r="R67" s="36" t="e">
        <f t="shared" si="9"/>
        <v>#NUM!</v>
      </c>
    </row>
    <row r="68" spans="1:20" x14ac:dyDescent="0.35">
      <c r="A68" s="120"/>
      <c r="B68" s="19">
        <v>6</v>
      </c>
      <c r="D68" s="20" t="e">
        <f>'1'!V75</f>
        <v>#NUM!</v>
      </c>
      <c r="E68" s="21" t="e">
        <f>'1'!W75</f>
        <v>#NUM!</v>
      </c>
      <c r="F68" s="21" t="e">
        <f>'1'!X75</f>
        <v>#NUM!</v>
      </c>
      <c r="G68" s="22" t="e">
        <f t="shared" ref="G68:G131" si="10">F68*$A$1</f>
        <v>#NUM!</v>
      </c>
      <c r="H68" s="22" t="e">
        <f>'1'!Y75</f>
        <v>#NUM!</v>
      </c>
      <c r="I68" s="23" t="e">
        <f t="shared" ref="I68:I131" si="11">G68+H68</f>
        <v>#NUM!</v>
      </c>
      <c r="K68" s="20" t="e">
        <f>'1'!AA75</f>
        <v>#NUM!</v>
      </c>
      <c r="L68" s="20" t="e">
        <f>'1'!AB75</f>
        <v>#NUM!</v>
      </c>
      <c r="M68" s="20" t="e">
        <f>'1'!AC75</f>
        <v>#NUM!</v>
      </c>
      <c r="N68" s="23" t="e">
        <f t="shared" ref="N68:N131" si="12">M68*$A$1</f>
        <v>#NUM!</v>
      </c>
      <c r="O68" s="23" t="e">
        <f>'1'!AD75</f>
        <v>#NUM!</v>
      </c>
      <c r="P68" s="23" t="e">
        <f t="shared" si="8"/>
        <v>#NUM!</v>
      </c>
      <c r="Q68" s="26"/>
      <c r="R68" s="36" t="e">
        <f t="shared" si="9"/>
        <v>#NUM!</v>
      </c>
    </row>
    <row r="69" spans="1:20" x14ac:dyDescent="0.35">
      <c r="A69" s="120"/>
      <c r="B69" s="19">
        <v>7</v>
      </c>
      <c r="D69" s="20" t="e">
        <f>'1'!V76</f>
        <v>#NUM!</v>
      </c>
      <c r="E69" s="21" t="e">
        <f>'1'!W76</f>
        <v>#NUM!</v>
      </c>
      <c r="F69" s="21" t="e">
        <f>'1'!X76</f>
        <v>#NUM!</v>
      </c>
      <c r="G69" s="22" t="e">
        <f t="shared" si="10"/>
        <v>#NUM!</v>
      </c>
      <c r="H69" s="22" t="e">
        <f>'1'!Y76</f>
        <v>#NUM!</v>
      </c>
      <c r="I69" s="23" t="e">
        <f t="shared" si="11"/>
        <v>#NUM!</v>
      </c>
      <c r="K69" s="20" t="e">
        <f>'1'!AA76</f>
        <v>#NUM!</v>
      </c>
      <c r="L69" s="20" t="e">
        <f>'1'!AB76</f>
        <v>#NUM!</v>
      </c>
      <c r="M69" s="20" t="e">
        <f>'1'!AC76</f>
        <v>#NUM!</v>
      </c>
      <c r="N69" s="23" t="e">
        <f t="shared" si="12"/>
        <v>#NUM!</v>
      </c>
      <c r="O69" s="23" t="e">
        <f>'1'!AD76</f>
        <v>#NUM!</v>
      </c>
      <c r="P69" s="23" t="e">
        <f t="shared" si="8"/>
        <v>#NUM!</v>
      </c>
      <c r="Q69" s="26"/>
      <c r="R69" s="36" t="e">
        <f t="shared" si="9"/>
        <v>#NUM!</v>
      </c>
    </row>
    <row r="70" spans="1:20" x14ac:dyDescent="0.35">
      <c r="A70" s="120"/>
      <c r="B70" s="19">
        <v>8</v>
      </c>
      <c r="D70" s="20" t="e">
        <f>'1'!V77</f>
        <v>#NUM!</v>
      </c>
      <c r="E70" s="21" t="e">
        <f>'1'!W77</f>
        <v>#NUM!</v>
      </c>
      <c r="F70" s="21" t="e">
        <f>'1'!X77</f>
        <v>#NUM!</v>
      </c>
      <c r="G70" s="22" t="e">
        <f t="shared" si="10"/>
        <v>#NUM!</v>
      </c>
      <c r="H70" s="22" t="e">
        <f>'1'!Y77</f>
        <v>#NUM!</v>
      </c>
      <c r="I70" s="23" t="e">
        <f t="shared" si="11"/>
        <v>#NUM!</v>
      </c>
      <c r="K70" s="20" t="e">
        <f>'1'!AA77</f>
        <v>#NUM!</v>
      </c>
      <c r="L70" s="20" t="e">
        <f>'1'!AB77</f>
        <v>#NUM!</v>
      </c>
      <c r="M70" s="20" t="e">
        <f>'1'!AC77</f>
        <v>#NUM!</v>
      </c>
      <c r="N70" s="23" t="e">
        <f t="shared" si="12"/>
        <v>#NUM!</v>
      </c>
      <c r="O70" s="23" t="e">
        <f>'1'!AD77</f>
        <v>#NUM!</v>
      </c>
      <c r="P70" s="23" t="e">
        <f t="shared" si="8"/>
        <v>#NUM!</v>
      </c>
      <c r="Q70" s="26"/>
      <c r="R70" s="36" t="e">
        <f t="shared" si="9"/>
        <v>#NUM!</v>
      </c>
    </row>
    <row r="71" spans="1:20" x14ac:dyDescent="0.35">
      <c r="A71" s="120"/>
      <c r="B71" s="19">
        <v>9</v>
      </c>
      <c r="D71" s="20" t="e">
        <f>'1'!V78</f>
        <v>#NUM!</v>
      </c>
      <c r="E71" s="21" t="e">
        <f>'1'!W78</f>
        <v>#NUM!</v>
      </c>
      <c r="F71" s="21" t="e">
        <f>'1'!X78</f>
        <v>#NUM!</v>
      </c>
      <c r="G71" s="22" t="e">
        <f t="shared" si="10"/>
        <v>#NUM!</v>
      </c>
      <c r="H71" s="22" t="e">
        <f>'1'!Y78</f>
        <v>#NUM!</v>
      </c>
      <c r="I71" s="23" t="e">
        <f t="shared" si="11"/>
        <v>#NUM!</v>
      </c>
      <c r="K71" s="20" t="e">
        <f>'1'!AA78</f>
        <v>#NUM!</v>
      </c>
      <c r="L71" s="20" t="e">
        <f>'1'!AB78</f>
        <v>#NUM!</v>
      </c>
      <c r="M71" s="20" t="e">
        <f>'1'!AC78</f>
        <v>#NUM!</v>
      </c>
      <c r="N71" s="23" t="e">
        <f t="shared" si="12"/>
        <v>#NUM!</v>
      </c>
      <c r="O71" s="23" t="e">
        <f>'1'!AD78</f>
        <v>#NUM!</v>
      </c>
      <c r="P71" s="23" t="e">
        <f t="shared" si="8"/>
        <v>#NUM!</v>
      </c>
      <c r="Q71" s="26"/>
      <c r="R71" s="36" t="e">
        <f t="shared" si="9"/>
        <v>#NUM!</v>
      </c>
    </row>
    <row r="72" spans="1:20" x14ac:dyDescent="0.35">
      <c r="A72" s="120"/>
      <c r="B72" s="19">
        <v>10</v>
      </c>
      <c r="D72" s="20" t="e">
        <f>'1'!V79</f>
        <v>#NUM!</v>
      </c>
      <c r="E72" s="21" t="e">
        <f>'1'!W79</f>
        <v>#NUM!</v>
      </c>
      <c r="F72" s="21" t="e">
        <f>'1'!X79</f>
        <v>#NUM!</v>
      </c>
      <c r="G72" s="22" t="e">
        <f t="shared" si="10"/>
        <v>#NUM!</v>
      </c>
      <c r="H72" s="22" t="e">
        <f>'1'!Y79</f>
        <v>#NUM!</v>
      </c>
      <c r="I72" s="23" t="e">
        <f t="shared" si="11"/>
        <v>#NUM!</v>
      </c>
      <c r="K72" s="20" t="e">
        <f>'1'!AA79</f>
        <v>#NUM!</v>
      </c>
      <c r="L72" s="20" t="e">
        <f>'1'!AB79</f>
        <v>#NUM!</v>
      </c>
      <c r="M72" s="20" t="e">
        <f>'1'!AC79</f>
        <v>#NUM!</v>
      </c>
      <c r="N72" s="23" t="e">
        <f t="shared" si="12"/>
        <v>#NUM!</v>
      </c>
      <c r="O72" s="23" t="e">
        <f>'1'!AD79</f>
        <v>#NUM!</v>
      </c>
      <c r="P72" s="23" t="e">
        <f t="shared" si="8"/>
        <v>#NUM!</v>
      </c>
      <c r="Q72" s="26"/>
      <c r="R72" s="36" t="e">
        <f t="shared" si="9"/>
        <v>#NUM!</v>
      </c>
    </row>
    <row r="73" spans="1:20" x14ac:dyDescent="0.35">
      <c r="A73" s="120"/>
      <c r="B73" s="19">
        <v>11</v>
      </c>
      <c r="D73" s="20" t="e">
        <f>'1'!V80</f>
        <v>#NUM!</v>
      </c>
      <c r="E73" s="21" t="e">
        <f>'1'!W80</f>
        <v>#NUM!</v>
      </c>
      <c r="F73" s="21" t="e">
        <f>'1'!X80</f>
        <v>#NUM!</v>
      </c>
      <c r="G73" s="22" t="e">
        <f t="shared" si="10"/>
        <v>#NUM!</v>
      </c>
      <c r="H73" s="22" t="e">
        <f>'1'!Y80</f>
        <v>#NUM!</v>
      </c>
      <c r="I73" s="23" t="e">
        <f t="shared" si="11"/>
        <v>#NUM!</v>
      </c>
      <c r="K73" s="20" t="e">
        <f>'1'!AA80</f>
        <v>#NUM!</v>
      </c>
      <c r="L73" s="20" t="e">
        <f>'1'!AB80</f>
        <v>#NUM!</v>
      </c>
      <c r="M73" s="20" t="e">
        <f>'1'!AC80</f>
        <v>#NUM!</v>
      </c>
      <c r="N73" s="23" t="e">
        <f t="shared" si="12"/>
        <v>#NUM!</v>
      </c>
      <c r="O73" s="23" t="e">
        <f>'1'!AD80</f>
        <v>#NUM!</v>
      </c>
      <c r="P73" s="23" t="e">
        <f t="shared" si="8"/>
        <v>#NUM!</v>
      </c>
      <c r="Q73" s="26"/>
      <c r="R73" s="36" t="e">
        <f t="shared" si="9"/>
        <v>#NUM!</v>
      </c>
    </row>
    <row r="74" spans="1:20" ht="15" thickBot="1" x14ac:dyDescent="0.4">
      <c r="A74" s="121"/>
      <c r="B74" s="37">
        <v>12</v>
      </c>
      <c r="C74" s="38"/>
      <c r="D74" s="39" t="e">
        <f>'1'!V81</f>
        <v>#NUM!</v>
      </c>
      <c r="E74" s="40" t="e">
        <f>'1'!W81</f>
        <v>#NUM!</v>
      </c>
      <c r="F74" s="40" t="e">
        <f>'1'!X81</f>
        <v>#NUM!</v>
      </c>
      <c r="G74" s="41" t="e">
        <f t="shared" si="10"/>
        <v>#NUM!</v>
      </c>
      <c r="H74" s="41" t="e">
        <f>'1'!Y81</f>
        <v>#NUM!</v>
      </c>
      <c r="I74" s="42" t="e">
        <f t="shared" si="11"/>
        <v>#NUM!</v>
      </c>
      <c r="J74" s="43"/>
      <c r="K74" s="39" t="e">
        <f>'1'!AA81</f>
        <v>#NUM!</v>
      </c>
      <c r="L74" s="39" t="e">
        <f>'1'!AB81</f>
        <v>#NUM!</v>
      </c>
      <c r="M74" s="39" t="e">
        <f>'1'!AC81</f>
        <v>#NUM!</v>
      </c>
      <c r="N74" s="42" t="e">
        <f t="shared" si="12"/>
        <v>#NUM!</v>
      </c>
      <c r="O74" s="42" t="e">
        <f>'1'!AD81</f>
        <v>#NUM!</v>
      </c>
      <c r="P74" s="42" t="e">
        <f t="shared" si="8"/>
        <v>#NUM!</v>
      </c>
      <c r="Q74" s="43"/>
      <c r="R74" s="44" t="e">
        <f t="shared" si="9"/>
        <v>#NUM!</v>
      </c>
      <c r="S74" s="12" t="e">
        <f>SUM(R63:R74)</f>
        <v>#NUM!</v>
      </c>
      <c r="T74" s="12" t="e">
        <f>T62+S74</f>
        <v>#NUM!</v>
      </c>
    </row>
    <row r="75" spans="1:20" x14ac:dyDescent="0.35">
      <c r="A75" s="119">
        <f>A63+1</f>
        <v>2030</v>
      </c>
      <c r="B75" s="28">
        <v>1</v>
      </c>
      <c r="C75" s="29"/>
      <c r="D75" s="30" t="e">
        <f>'1'!V82</f>
        <v>#NUM!</v>
      </c>
      <c r="E75" s="31" t="e">
        <f>'1'!W82</f>
        <v>#NUM!</v>
      </c>
      <c r="F75" s="31" t="e">
        <f>'1'!X82</f>
        <v>#NUM!</v>
      </c>
      <c r="G75" s="32" t="e">
        <f t="shared" si="10"/>
        <v>#NUM!</v>
      </c>
      <c r="H75" s="32" t="e">
        <f>'1'!Y82</f>
        <v>#NUM!</v>
      </c>
      <c r="I75" s="33" t="e">
        <f t="shared" si="11"/>
        <v>#NUM!</v>
      </c>
      <c r="J75" s="34"/>
      <c r="K75" s="30" t="e">
        <f>'1'!AA82</f>
        <v>#NUM!</v>
      </c>
      <c r="L75" s="30" t="e">
        <f>'1'!AB82</f>
        <v>#NUM!</v>
      </c>
      <c r="M75" s="30" t="e">
        <f>'1'!AC82</f>
        <v>#NUM!</v>
      </c>
      <c r="N75" s="33" t="e">
        <f t="shared" si="12"/>
        <v>#NUM!</v>
      </c>
      <c r="O75" s="33" t="e">
        <f>'1'!AD82</f>
        <v>#NUM!</v>
      </c>
      <c r="P75" s="33" t="e">
        <f t="shared" si="8"/>
        <v>#NUM!</v>
      </c>
      <c r="Q75" s="34"/>
      <c r="R75" s="35" t="e">
        <f t="shared" si="9"/>
        <v>#NUM!</v>
      </c>
    </row>
    <row r="76" spans="1:20" x14ac:dyDescent="0.35">
      <c r="A76" s="120"/>
      <c r="B76" s="19">
        <v>2</v>
      </c>
      <c r="D76" s="20" t="e">
        <f>'1'!V83</f>
        <v>#NUM!</v>
      </c>
      <c r="E76" s="21" t="e">
        <f>'1'!W83</f>
        <v>#NUM!</v>
      </c>
      <c r="F76" s="21" t="e">
        <f>'1'!X83</f>
        <v>#NUM!</v>
      </c>
      <c r="G76" s="22" t="e">
        <f t="shared" si="10"/>
        <v>#NUM!</v>
      </c>
      <c r="H76" s="22" t="e">
        <f>'1'!Y83</f>
        <v>#NUM!</v>
      </c>
      <c r="I76" s="23" t="e">
        <f t="shared" si="11"/>
        <v>#NUM!</v>
      </c>
      <c r="K76" s="20" t="e">
        <f>'1'!AA83</f>
        <v>#NUM!</v>
      </c>
      <c r="L76" s="20" t="e">
        <f>'1'!AB83</f>
        <v>#NUM!</v>
      </c>
      <c r="M76" s="20" t="e">
        <f>'1'!AC83</f>
        <v>#NUM!</v>
      </c>
      <c r="N76" s="23" t="e">
        <f t="shared" si="12"/>
        <v>#NUM!</v>
      </c>
      <c r="O76" s="23" t="e">
        <f>'1'!AD83</f>
        <v>#NUM!</v>
      </c>
      <c r="P76" s="23" t="e">
        <f t="shared" si="8"/>
        <v>#NUM!</v>
      </c>
      <c r="Q76" s="26"/>
      <c r="R76" s="36" t="e">
        <f t="shared" si="9"/>
        <v>#NUM!</v>
      </c>
    </row>
    <row r="77" spans="1:20" x14ac:dyDescent="0.35">
      <c r="A77" s="120"/>
      <c r="B77" s="19">
        <v>3</v>
      </c>
      <c r="D77" s="20" t="e">
        <f>'1'!V84</f>
        <v>#NUM!</v>
      </c>
      <c r="E77" s="21" t="e">
        <f>'1'!W84</f>
        <v>#NUM!</v>
      </c>
      <c r="F77" s="21" t="e">
        <f>'1'!X84</f>
        <v>#NUM!</v>
      </c>
      <c r="G77" s="22" t="e">
        <f t="shared" si="10"/>
        <v>#NUM!</v>
      </c>
      <c r="H77" s="22" t="e">
        <f>'1'!Y84</f>
        <v>#NUM!</v>
      </c>
      <c r="I77" s="23" t="e">
        <f t="shared" si="11"/>
        <v>#NUM!</v>
      </c>
      <c r="K77" s="20" t="e">
        <f>'1'!AA84</f>
        <v>#NUM!</v>
      </c>
      <c r="L77" s="20" t="e">
        <f>'1'!AB84</f>
        <v>#NUM!</v>
      </c>
      <c r="M77" s="20" t="e">
        <f>'1'!AC84</f>
        <v>#NUM!</v>
      </c>
      <c r="N77" s="23" t="e">
        <f t="shared" si="12"/>
        <v>#NUM!</v>
      </c>
      <c r="O77" s="23" t="e">
        <f>'1'!AD84</f>
        <v>#NUM!</v>
      </c>
      <c r="P77" s="23" t="e">
        <f t="shared" si="8"/>
        <v>#NUM!</v>
      </c>
      <c r="Q77" s="26"/>
      <c r="R77" s="36" t="e">
        <f t="shared" si="9"/>
        <v>#NUM!</v>
      </c>
    </row>
    <row r="78" spans="1:20" x14ac:dyDescent="0.35">
      <c r="A78" s="120"/>
      <c r="B78" s="19">
        <v>4</v>
      </c>
      <c r="D78" s="20" t="e">
        <f>'1'!V85</f>
        <v>#NUM!</v>
      </c>
      <c r="E78" s="21" t="e">
        <f>'1'!W85</f>
        <v>#NUM!</v>
      </c>
      <c r="F78" s="21" t="e">
        <f>'1'!X85</f>
        <v>#NUM!</v>
      </c>
      <c r="G78" s="22" t="e">
        <f t="shared" si="10"/>
        <v>#NUM!</v>
      </c>
      <c r="H78" s="22" t="e">
        <f>'1'!Y85</f>
        <v>#NUM!</v>
      </c>
      <c r="I78" s="23" t="e">
        <f t="shared" si="11"/>
        <v>#NUM!</v>
      </c>
      <c r="K78" s="20" t="e">
        <f>'1'!AA85</f>
        <v>#NUM!</v>
      </c>
      <c r="L78" s="20" t="e">
        <f>'1'!AB85</f>
        <v>#NUM!</v>
      </c>
      <c r="M78" s="20" t="e">
        <f>'1'!AC85</f>
        <v>#NUM!</v>
      </c>
      <c r="N78" s="23" t="e">
        <f t="shared" si="12"/>
        <v>#NUM!</v>
      </c>
      <c r="O78" s="23" t="e">
        <f>'1'!AD85</f>
        <v>#NUM!</v>
      </c>
      <c r="P78" s="23" t="e">
        <f t="shared" si="8"/>
        <v>#NUM!</v>
      </c>
      <c r="Q78" s="26"/>
      <c r="R78" s="36" t="e">
        <f t="shared" si="9"/>
        <v>#NUM!</v>
      </c>
    </row>
    <row r="79" spans="1:20" x14ac:dyDescent="0.35">
      <c r="A79" s="120"/>
      <c r="B79" s="19">
        <v>5</v>
      </c>
      <c r="D79" s="20" t="e">
        <f>'1'!V86</f>
        <v>#NUM!</v>
      </c>
      <c r="E79" s="21" t="e">
        <f>'1'!W86</f>
        <v>#NUM!</v>
      </c>
      <c r="F79" s="21" t="e">
        <f>'1'!X86</f>
        <v>#NUM!</v>
      </c>
      <c r="G79" s="22" t="e">
        <f t="shared" si="10"/>
        <v>#NUM!</v>
      </c>
      <c r="H79" s="22" t="e">
        <f>'1'!Y86</f>
        <v>#NUM!</v>
      </c>
      <c r="I79" s="23" t="e">
        <f t="shared" si="11"/>
        <v>#NUM!</v>
      </c>
      <c r="K79" s="20" t="e">
        <f>'1'!AA86</f>
        <v>#NUM!</v>
      </c>
      <c r="L79" s="20" t="e">
        <f>'1'!AB86</f>
        <v>#NUM!</v>
      </c>
      <c r="M79" s="20" t="e">
        <f>'1'!AC86</f>
        <v>#NUM!</v>
      </c>
      <c r="N79" s="23" t="e">
        <f t="shared" si="12"/>
        <v>#NUM!</v>
      </c>
      <c r="O79" s="23" t="e">
        <f>'1'!AD86</f>
        <v>#NUM!</v>
      </c>
      <c r="P79" s="23" t="e">
        <f t="shared" si="8"/>
        <v>#NUM!</v>
      </c>
      <c r="Q79" s="26"/>
      <c r="R79" s="36" t="e">
        <f t="shared" si="9"/>
        <v>#NUM!</v>
      </c>
    </row>
    <row r="80" spans="1:20" x14ac:dyDescent="0.35">
      <c r="A80" s="120"/>
      <c r="B80" s="19">
        <v>6</v>
      </c>
      <c r="D80" s="20" t="e">
        <f>'1'!V87</f>
        <v>#NUM!</v>
      </c>
      <c r="E80" s="21" t="e">
        <f>'1'!W87</f>
        <v>#NUM!</v>
      </c>
      <c r="F80" s="21" t="e">
        <f>'1'!X87</f>
        <v>#NUM!</v>
      </c>
      <c r="G80" s="22" t="e">
        <f t="shared" si="10"/>
        <v>#NUM!</v>
      </c>
      <c r="H80" s="22" t="e">
        <f>'1'!Y87</f>
        <v>#NUM!</v>
      </c>
      <c r="I80" s="23" t="e">
        <f t="shared" si="11"/>
        <v>#NUM!</v>
      </c>
      <c r="K80" s="20" t="e">
        <f>'1'!AA87</f>
        <v>#NUM!</v>
      </c>
      <c r="L80" s="20" t="e">
        <f>'1'!AB87</f>
        <v>#NUM!</v>
      </c>
      <c r="M80" s="20" t="e">
        <f>'1'!AC87</f>
        <v>#NUM!</v>
      </c>
      <c r="N80" s="23" t="e">
        <f t="shared" si="12"/>
        <v>#NUM!</v>
      </c>
      <c r="O80" s="23" t="e">
        <f>'1'!AD87</f>
        <v>#NUM!</v>
      </c>
      <c r="P80" s="23" t="e">
        <f t="shared" si="8"/>
        <v>#NUM!</v>
      </c>
      <c r="Q80" s="26"/>
      <c r="R80" s="36" t="e">
        <f t="shared" si="9"/>
        <v>#NUM!</v>
      </c>
    </row>
    <row r="81" spans="1:20" x14ac:dyDescent="0.35">
      <c r="A81" s="120"/>
      <c r="B81" s="19">
        <v>7</v>
      </c>
      <c r="D81" s="20" t="e">
        <f>'1'!V88</f>
        <v>#NUM!</v>
      </c>
      <c r="E81" s="21" t="e">
        <f>'1'!W88</f>
        <v>#NUM!</v>
      </c>
      <c r="F81" s="21" t="e">
        <f>'1'!X88</f>
        <v>#NUM!</v>
      </c>
      <c r="G81" s="22" t="e">
        <f t="shared" si="10"/>
        <v>#NUM!</v>
      </c>
      <c r="H81" s="22" t="e">
        <f>'1'!Y88</f>
        <v>#NUM!</v>
      </c>
      <c r="I81" s="23" t="e">
        <f t="shared" si="11"/>
        <v>#NUM!</v>
      </c>
      <c r="K81" s="20" t="e">
        <f>'1'!AA88</f>
        <v>#NUM!</v>
      </c>
      <c r="L81" s="20" t="e">
        <f>'1'!AB88</f>
        <v>#NUM!</v>
      </c>
      <c r="M81" s="20" t="e">
        <f>'1'!AC88</f>
        <v>#NUM!</v>
      </c>
      <c r="N81" s="23" t="e">
        <f t="shared" si="12"/>
        <v>#NUM!</v>
      </c>
      <c r="O81" s="23" t="e">
        <f>'1'!AD88</f>
        <v>#NUM!</v>
      </c>
      <c r="P81" s="23" t="e">
        <f t="shared" si="8"/>
        <v>#NUM!</v>
      </c>
      <c r="Q81" s="26"/>
      <c r="R81" s="36" t="e">
        <f t="shared" si="9"/>
        <v>#NUM!</v>
      </c>
    </row>
    <row r="82" spans="1:20" x14ac:dyDescent="0.35">
      <c r="A82" s="120"/>
      <c r="B82" s="19">
        <v>8</v>
      </c>
      <c r="D82" s="20" t="e">
        <f>'1'!V89</f>
        <v>#NUM!</v>
      </c>
      <c r="E82" s="21" t="e">
        <f>'1'!W89</f>
        <v>#NUM!</v>
      </c>
      <c r="F82" s="21" t="e">
        <f>'1'!X89</f>
        <v>#NUM!</v>
      </c>
      <c r="G82" s="22" t="e">
        <f t="shared" si="10"/>
        <v>#NUM!</v>
      </c>
      <c r="H82" s="22" t="e">
        <f>'1'!Y89</f>
        <v>#NUM!</v>
      </c>
      <c r="I82" s="23" t="e">
        <f t="shared" si="11"/>
        <v>#NUM!</v>
      </c>
      <c r="K82" s="20" t="e">
        <f>'1'!AA89</f>
        <v>#NUM!</v>
      </c>
      <c r="L82" s="20" t="e">
        <f>'1'!AB89</f>
        <v>#NUM!</v>
      </c>
      <c r="M82" s="20" t="e">
        <f>'1'!AC89</f>
        <v>#NUM!</v>
      </c>
      <c r="N82" s="23" t="e">
        <f t="shared" si="12"/>
        <v>#NUM!</v>
      </c>
      <c r="O82" s="23" t="e">
        <f>'1'!AD89</f>
        <v>#NUM!</v>
      </c>
      <c r="P82" s="23" t="e">
        <f t="shared" si="8"/>
        <v>#NUM!</v>
      </c>
      <c r="Q82" s="26"/>
      <c r="R82" s="36" t="e">
        <f t="shared" si="9"/>
        <v>#NUM!</v>
      </c>
    </row>
    <row r="83" spans="1:20" x14ac:dyDescent="0.35">
      <c r="A83" s="120"/>
      <c r="B83" s="19">
        <v>9</v>
      </c>
      <c r="D83" s="20" t="e">
        <f>'1'!V90</f>
        <v>#NUM!</v>
      </c>
      <c r="E83" s="21" t="e">
        <f>'1'!W90</f>
        <v>#NUM!</v>
      </c>
      <c r="F83" s="21" t="e">
        <f>'1'!X90</f>
        <v>#NUM!</v>
      </c>
      <c r="G83" s="22" t="e">
        <f t="shared" si="10"/>
        <v>#NUM!</v>
      </c>
      <c r="H83" s="22" t="e">
        <f>'1'!Y90</f>
        <v>#NUM!</v>
      </c>
      <c r="I83" s="23" t="e">
        <f t="shared" si="11"/>
        <v>#NUM!</v>
      </c>
      <c r="K83" s="20" t="e">
        <f>'1'!AA90</f>
        <v>#NUM!</v>
      </c>
      <c r="L83" s="20" t="e">
        <f>'1'!AB90</f>
        <v>#NUM!</v>
      </c>
      <c r="M83" s="20" t="e">
        <f>'1'!AC90</f>
        <v>#NUM!</v>
      </c>
      <c r="N83" s="23" t="e">
        <f t="shared" si="12"/>
        <v>#NUM!</v>
      </c>
      <c r="O83" s="23" t="e">
        <f>'1'!AD90</f>
        <v>#NUM!</v>
      </c>
      <c r="P83" s="23" t="e">
        <f t="shared" si="8"/>
        <v>#NUM!</v>
      </c>
      <c r="Q83" s="26"/>
      <c r="R83" s="36" t="e">
        <f t="shared" si="9"/>
        <v>#NUM!</v>
      </c>
    </row>
    <row r="84" spans="1:20" x14ac:dyDescent="0.35">
      <c r="A84" s="120"/>
      <c r="B84" s="19">
        <v>10</v>
      </c>
      <c r="D84" s="20" t="e">
        <f>'1'!V91</f>
        <v>#NUM!</v>
      </c>
      <c r="E84" s="21" t="e">
        <f>'1'!W91</f>
        <v>#NUM!</v>
      </c>
      <c r="F84" s="21" t="e">
        <f>'1'!X91</f>
        <v>#NUM!</v>
      </c>
      <c r="G84" s="22" t="e">
        <f t="shared" si="10"/>
        <v>#NUM!</v>
      </c>
      <c r="H84" s="22" t="e">
        <f>'1'!Y91</f>
        <v>#NUM!</v>
      </c>
      <c r="I84" s="23" t="e">
        <f t="shared" si="11"/>
        <v>#NUM!</v>
      </c>
      <c r="K84" s="20" t="e">
        <f>'1'!AA91</f>
        <v>#NUM!</v>
      </c>
      <c r="L84" s="20" t="e">
        <f>'1'!AB91</f>
        <v>#NUM!</v>
      </c>
      <c r="M84" s="20" t="e">
        <f>'1'!AC91</f>
        <v>#NUM!</v>
      </c>
      <c r="N84" s="23" t="e">
        <f t="shared" si="12"/>
        <v>#NUM!</v>
      </c>
      <c r="O84" s="23" t="e">
        <f>'1'!AD91</f>
        <v>#NUM!</v>
      </c>
      <c r="P84" s="23" t="e">
        <f t="shared" si="8"/>
        <v>#NUM!</v>
      </c>
      <c r="Q84" s="26"/>
      <c r="R84" s="36" t="e">
        <f t="shared" si="9"/>
        <v>#NUM!</v>
      </c>
    </row>
    <row r="85" spans="1:20" x14ac:dyDescent="0.35">
      <c r="A85" s="120"/>
      <c r="B85" s="19">
        <v>11</v>
      </c>
      <c r="D85" s="20" t="e">
        <f>'1'!V92</f>
        <v>#NUM!</v>
      </c>
      <c r="E85" s="21" t="e">
        <f>'1'!W92</f>
        <v>#NUM!</v>
      </c>
      <c r="F85" s="21" t="e">
        <f>'1'!X92</f>
        <v>#NUM!</v>
      </c>
      <c r="G85" s="22" t="e">
        <f t="shared" si="10"/>
        <v>#NUM!</v>
      </c>
      <c r="H85" s="22" t="e">
        <f>'1'!Y92</f>
        <v>#NUM!</v>
      </c>
      <c r="I85" s="23" t="e">
        <f t="shared" si="11"/>
        <v>#NUM!</v>
      </c>
      <c r="K85" s="20" t="e">
        <f>'1'!AA92</f>
        <v>#NUM!</v>
      </c>
      <c r="L85" s="20" t="e">
        <f>'1'!AB92</f>
        <v>#NUM!</v>
      </c>
      <c r="M85" s="20" t="e">
        <f>'1'!AC92</f>
        <v>#NUM!</v>
      </c>
      <c r="N85" s="23" t="e">
        <f t="shared" si="12"/>
        <v>#NUM!</v>
      </c>
      <c r="O85" s="23" t="e">
        <f>'1'!AD92</f>
        <v>#NUM!</v>
      </c>
      <c r="P85" s="23" t="e">
        <f t="shared" si="8"/>
        <v>#NUM!</v>
      </c>
      <c r="Q85" s="26"/>
      <c r="R85" s="36" t="e">
        <f t="shared" si="9"/>
        <v>#NUM!</v>
      </c>
    </row>
    <row r="86" spans="1:20" ht="15" thickBot="1" x14ac:dyDescent="0.4">
      <c r="A86" s="121"/>
      <c r="B86" s="37">
        <v>12</v>
      </c>
      <c r="C86" s="38"/>
      <c r="D86" s="39" t="e">
        <f>'1'!V93</f>
        <v>#NUM!</v>
      </c>
      <c r="E86" s="40" t="e">
        <f>'1'!W93</f>
        <v>#NUM!</v>
      </c>
      <c r="F86" s="40" t="e">
        <f>'1'!X93</f>
        <v>#NUM!</v>
      </c>
      <c r="G86" s="41" t="e">
        <f t="shared" si="10"/>
        <v>#NUM!</v>
      </c>
      <c r="H86" s="41" t="e">
        <f>'1'!Y93</f>
        <v>#NUM!</v>
      </c>
      <c r="I86" s="42" t="e">
        <f t="shared" si="11"/>
        <v>#NUM!</v>
      </c>
      <c r="J86" s="43"/>
      <c r="K86" s="39" t="e">
        <f>'1'!AA93</f>
        <v>#NUM!</v>
      </c>
      <c r="L86" s="39" t="e">
        <f>'1'!AB93</f>
        <v>#NUM!</v>
      </c>
      <c r="M86" s="39" t="e">
        <f>'1'!AC93</f>
        <v>#NUM!</v>
      </c>
      <c r="N86" s="42" t="e">
        <f t="shared" si="12"/>
        <v>#NUM!</v>
      </c>
      <c r="O86" s="42" t="e">
        <f>'1'!AD93</f>
        <v>#NUM!</v>
      </c>
      <c r="P86" s="42" t="e">
        <f t="shared" si="8"/>
        <v>#NUM!</v>
      </c>
      <c r="Q86" s="43"/>
      <c r="R86" s="44" t="e">
        <f t="shared" si="9"/>
        <v>#NUM!</v>
      </c>
      <c r="S86" s="12" t="e">
        <f>SUM(R76:R87)</f>
        <v>#NUM!</v>
      </c>
      <c r="T86" s="12" t="e">
        <f>T74+S86</f>
        <v>#NUM!</v>
      </c>
    </row>
    <row r="87" spans="1:20" x14ac:dyDescent="0.35">
      <c r="A87" s="119">
        <f>A75+1</f>
        <v>2031</v>
      </c>
      <c r="B87" s="28">
        <v>1</v>
      </c>
      <c r="C87" s="29"/>
      <c r="D87" s="30" t="e">
        <f>'1'!V94</f>
        <v>#NUM!</v>
      </c>
      <c r="E87" s="31" t="e">
        <f>'1'!W94</f>
        <v>#NUM!</v>
      </c>
      <c r="F87" s="31" t="e">
        <f>'1'!X94</f>
        <v>#NUM!</v>
      </c>
      <c r="G87" s="32" t="e">
        <f t="shared" si="10"/>
        <v>#NUM!</v>
      </c>
      <c r="H87" s="32" t="e">
        <f>'1'!Y94</f>
        <v>#NUM!</v>
      </c>
      <c r="I87" s="33" t="e">
        <f t="shared" si="11"/>
        <v>#NUM!</v>
      </c>
      <c r="J87" s="34"/>
      <c r="K87" s="30" t="e">
        <f>'1'!AA94</f>
        <v>#NUM!</v>
      </c>
      <c r="L87" s="30" t="e">
        <f>'1'!AB94</f>
        <v>#NUM!</v>
      </c>
      <c r="M87" s="30" t="e">
        <f>'1'!AC94</f>
        <v>#NUM!</v>
      </c>
      <c r="N87" s="33" t="e">
        <f t="shared" si="12"/>
        <v>#NUM!</v>
      </c>
      <c r="O87" s="33" t="e">
        <f>'1'!AD94</f>
        <v>#NUM!</v>
      </c>
      <c r="P87" s="33" t="e">
        <f t="shared" si="8"/>
        <v>#NUM!</v>
      </c>
      <c r="Q87" s="34"/>
      <c r="R87" s="35" t="e">
        <f t="shared" si="9"/>
        <v>#NUM!</v>
      </c>
    </row>
    <row r="88" spans="1:20" x14ac:dyDescent="0.35">
      <c r="A88" s="120"/>
      <c r="B88" s="19">
        <v>2</v>
      </c>
      <c r="D88" s="20" t="e">
        <f>'1'!V95</f>
        <v>#NUM!</v>
      </c>
      <c r="E88" s="21" t="e">
        <f>'1'!W95</f>
        <v>#NUM!</v>
      </c>
      <c r="F88" s="21" t="e">
        <f>'1'!X95</f>
        <v>#NUM!</v>
      </c>
      <c r="G88" s="22" t="e">
        <f t="shared" si="10"/>
        <v>#NUM!</v>
      </c>
      <c r="H88" s="22" t="e">
        <f>'1'!Y95</f>
        <v>#NUM!</v>
      </c>
      <c r="I88" s="23" t="e">
        <f t="shared" si="11"/>
        <v>#NUM!</v>
      </c>
      <c r="K88" s="20" t="e">
        <f>'1'!AA95</f>
        <v>#NUM!</v>
      </c>
      <c r="L88" s="20" t="e">
        <f>'1'!AB95</f>
        <v>#NUM!</v>
      </c>
      <c r="M88" s="20" t="e">
        <f>'1'!AC95</f>
        <v>#NUM!</v>
      </c>
      <c r="N88" s="23" t="e">
        <f t="shared" si="12"/>
        <v>#NUM!</v>
      </c>
      <c r="O88" s="23" t="e">
        <f>'1'!AD95</f>
        <v>#NUM!</v>
      </c>
      <c r="P88" s="23" t="e">
        <f t="shared" si="8"/>
        <v>#NUM!</v>
      </c>
      <c r="Q88" s="26"/>
      <c r="R88" s="36" t="e">
        <f t="shared" si="9"/>
        <v>#NUM!</v>
      </c>
    </row>
    <row r="89" spans="1:20" x14ac:dyDescent="0.35">
      <c r="A89" s="120"/>
      <c r="B89" s="19">
        <v>3</v>
      </c>
      <c r="D89" s="20" t="e">
        <f>'1'!V96</f>
        <v>#NUM!</v>
      </c>
      <c r="E89" s="21" t="e">
        <f>'1'!W96</f>
        <v>#NUM!</v>
      </c>
      <c r="F89" s="21" t="e">
        <f>'1'!X96</f>
        <v>#NUM!</v>
      </c>
      <c r="G89" s="22" t="e">
        <f t="shared" si="10"/>
        <v>#NUM!</v>
      </c>
      <c r="H89" s="22" t="e">
        <f>'1'!Y96</f>
        <v>#NUM!</v>
      </c>
      <c r="I89" s="23" t="e">
        <f t="shared" si="11"/>
        <v>#NUM!</v>
      </c>
      <c r="K89" s="20" t="e">
        <f>'1'!AA96</f>
        <v>#NUM!</v>
      </c>
      <c r="L89" s="20" t="e">
        <f>'1'!AB96</f>
        <v>#NUM!</v>
      </c>
      <c r="M89" s="20" t="e">
        <f>'1'!AC96</f>
        <v>#NUM!</v>
      </c>
      <c r="N89" s="23" t="e">
        <f t="shared" si="12"/>
        <v>#NUM!</v>
      </c>
      <c r="O89" s="23" t="e">
        <f>'1'!AD96</f>
        <v>#NUM!</v>
      </c>
      <c r="P89" s="23" t="e">
        <f t="shared" si="8"/>
        <v>#NUM!</v>
      </c>
      <c r="Q89" s="26"/>
      <c r="R89" s="36" t="e">
        <f t="shared" si="9"/>
        <v>#NUM!</v>
      </c>
    </row>
    <row r="90" spans="1:20" x14ac:dyDescent="0.35">
      <c r="A90" s="120"/>
      <c r="B90" s="19">
        <v>4</v>
      </c>
      <c r="D90" s="20" t="e">
        <f>'1'!V97</f>
        <v>#NUM!</v>
      </c>
      <c r="E90" s="21" t="e">
        <f>'1'!W97</f>
        <v>#NUM!</v>
      </c>
      <c r="F90" s="21" t="e">
        <f>'1'!X97</f>
        <v>#NUM!</v>
      </c>
      <c r="G90" s="22" t="e">
        <f t="shared" si="10"/>
        <v>#NUM!</v>
      </c>
      <c r="H90" s="22" t="e">
        <f>'1'!Y97</f>
        <v>#NUM!</v>
      </c>
      <c r="I90" s="23" t="e">
        <f t="shared" si="11"/>
        <v>#NUM!</v>
      </c>
      <c r="K90" s="20" t="e">
        <f>'1'!AA97</f>
        <v>#NUM!</v>
      </c>
      <c r="L90" s="20" t="e">
        <f>'1'!AB97</f>
        <v>#NUM!</v>
      </c>
      <c r="M90" s="20" t="e">
        <f>'1'!AC97</f>
        <v>#NUM!</v>
      </c>
      <c r="N90" s="23" t="e">
        <f t="shared" si="12"/>
        <v>#NUM!</v>
      </c>
      <c r="O90" s="23" t="e">
        <f>'1'!AD97</f>
        <v>#NUM!</v>
      </c>
      <c r="P90" s="23" t="e">
        <f t="shared" si="8"/>
        <v>#NUM!</v>
      </c>
      <c r="Q90" s="26"/>
      <c r="R90" s="36" t="e">
        <f t="shared" si="9"/>
        <v>#NUM!</v>
      </c>
    </row>
    <row r="91" spans="1:20" x14ac:dyDescent="0.35">
      <c r="A91" s="120"/>
      <c r="B91" s="19">
        <v>5</v>
      </c>
      <c r="D91" s="20" t="e">
        <f>'1'!V98</f>
        <v>#NUM!</v>
      </c>
      <c r="E91" s="21" t="e">
        <f>'1'!W98</f>
        <v>#NUM!</v>
      </c>
      <c r="F91" s="21" t="e">
        <f>'1'!X98</f>
        <v>#NUM!</v>
      </c>
      <c r="G91" s="22" t="e">
        <f t="shared" si="10"/>
        <v>#NUM!</v>
      </c>
      <c r="H91" s="22" t="e">
        <f>'1'!Y98</f>
        <v>#NUM!</v>
      </c>
      <c r="I91" s="23" t="e">
        <f t="shared" si="11"/>
        <v>#NUM!</v>
      </c>
      <c r="K91" s="20" t="e">
        <f>'1'!AA98</f>
        <v>#NUM!</v>
      </c>
      <c r="L91" s="20" t="e">
        <f>'1'!AB98</f>
        <v>#NUM!</v>
      </c>
      <c r="M91" s="20" t="e">
        <f>'1'!AC98</f>
        <v>#NUM!</v>
      </c>
      <c r="N91" s="23" t="e">
        <f t="shared" si="12"/>
        <v>#NUM!</v>
      </c>
      <c r="O91" s="23" t="e">
        <f>'1'!AD98</f>
        <v>#NUM!</v>
      </c>
      <c r="P91" s="23" t="e">
        <f t="shared" si="8"/>
        <v>#NUM!</v>
      </c>
      <c r="Q91" s="26"/>
      <c r="R91" s="36" t="e">
        <f t="shared" si="9"/>
        <v>#NUM!</v>
      </c>
    </row>
    <row r="92" spans="1:20" x14ac:dyDescent="0.35">
      <c r="A92" s="120"/>
      <c r="B92" s="19">
        <v>6</v>
      </c>
      <c r="D92" s="20" t="e">
        <f>'1'!V99</f>
        <v>#NUM!</v>
      </c>
      <c r="E92" s="21" t="e">
        <f>'1'!W99</f>
        <v>#NUM!</v>
      </c>
      <c r="F92" s="21" t="e">
        <f>'1'!X99</f>
        <v>#NUM!</v>
      </c>
      <c r="G92" s="22" t="e">
        <f t="shared" si="10"/>
        <v>#NUM!</v>
      </c>
      <c r="H92" s="22" t="e">
        <f>'1'!Y99</f>
        <v>#NUM!</v>
      </c>
      <c r="I92" s="23" t="e">
        <f t="shared" si="11"/>
        <v>#NUM!</v>
      </c>
      <c r="K92" s="20" t="e">
        <f>'1'!AA99</f>
        <v>#NUM!</v>
      </c>
      <c r="L92" s="20" t="e">
        <f>'1'!AB99</f>
        <v>#NUM!</v>
      </c>
      <c r="M92" s="20" t="e">
        <f>'1'!AC99</f>
        <v>#NUM!</v>
      </c>
      <c r="N92" s="23" t="e">
        <f t="shared" si="12"/>
        <v>#NUM!</v>
      </c>
      <c r="O92" s="23" t="e">
        <f>'1'!AD99</f>
        <v>#NUM!</v>
      </c>
      <c r="P92" s="23" t="e">
        <f t="shared" si="8"/>
        <v>#NUM!</v>
      </c>
      <c r="Q92" s="26"/>
      <c r="R92" s="36" t="e">
        <f t="shared" si="9"/>
        <v>#NUM!</v>
      </c>
    </row>
    <row r="93" spans="1:20" x14ac:dyDescent="0.35">
      <c r="A93" s="120"/>
      <c r="B93" s="19">
        <v>7</v>
      </c>
      <c r="D93" s="20" t="e">
        <f>'1'!V100</f>
        <v>#NUM!</v>
      </c>
      <c r="E93" s="21" t="e">
        <f>'1'!W100</f>
        <v>#NUM!</v>
      </c>
      <c r="F93" s="21" t="e">
        <f>'1'!X100</f>
        <v>#NUM!</v>
      </c>
      <c r="G93" s="22" t="e">
        <f t="shared" si="10"/>
        <v>#NUM!</v>
      </c>
      <c r="H93" s="22" t="e">
        <f>'1'!Y100</f>
        <v>#NUM!</v>
      </c>
      <c r="I93" s="23" t="e">
        <f t="shared" si="11"/>
        <v>#NUM!</v>
      </c>
      <c r="K93" s="20" t="e">
        <f>'1'!AA100</f>
        <v>#NUM!</v>
      </c>
      <c r="L93" s="20" t="e">
        <f>'1'!AB100</f>
        <v>#NUM!</v>
      </c>
      <c r="M93" s="20" t="e">
        <f>'1'!AC100</f>
        <v>#NUM!</v>
      </c>
      <c r="N93" s="23" t="e">
        <f t="shared" si="12"/>
        <v>#NUM!</v>
      </c>
      <c r="O93" s="23" t="e">
        <f>'1'!AD100</f>
        <v>#NUM!</v>
      </c>
      <c r="P93" s="23" t="e">
        <f t="shared" si="8"/>
        <v>#NUM!</v>
      </c>
      <c r="Q93" s="26"/>
      <c r="R93" s="36" t="e">
        <f t="shared" si="9"/>
        <v>#NUM!</v>
      </c>
    </row>
    <row r="94" spans="1:20" x14ac:dyDescent="0.35">
      <c r="A94" s="120"/>
      <c r="B94" s="19">
        <v>8</v>
      </c>
      <c r="D94" s="20" t="e">
        <f>'1'!V101</f>
        <v>#NUM!</v>
      </c>
      <c r="E94" s="21" t="e">
        <f>'1'!W101</f>
        <v>#NUM!</v>
      </c>
      <c r="F94" s="21" t="e">
        <f>'1'!X101</f>
        <v>#NUM!</v>
      </c>
      <c r="G94" s="22" t="e">
        <f t="shared" si="10"/>
        <v>#NUM!</v>
      </c>
      <c r="H94" s="22" t="e">
        <f>'1'!Y101</f>
        <v>#NUM!</v>
      </c>
      <c r="I94" s="23" t="e">
        <f t="shared" si="11"/>
        <v>#NUM!</v>
      </c>
      <c r="K94" s="20" t="e">
        <f>'1'!AA101</f>
        <v>#NUM!</v>
      </c>
      <c r="L94" s="20" t="e">
        <f>'1'!AB101</f>
        <v>#NUM!</v>
      </c>
      <c r="M94" s="20" t="e">
        <f>'1'!AC101</f>
        <v>#NUM!</v>
      </c>
      <c r="N94" s="23" t="e">
        <f t="shared" si="12"/>
        <v>#NUM!</v>
      </c>
      <c r="O94" s="23" t="e">
        <f>'1'!AD101</f>
        <v>#NUM!</v>
      </c>
      <c r="P94" s="23" t="e">
        <f t="shared" si="8"/>
        <v>#NUM!</v>
      </c>
      <c r="Q94" s="26"/>
      <c r="R94" s="36" t="e">
        <f t="shared" si="9"/>
        <v>#NUM!</v>
      </c>
    </row>
    <row r="95" spans="1:20" x14ac:dyDescent="0.35">
      <c r="A95" s="120"/>
      <c r="B95" s="19">
        <v>9</v>
      </c>
      <c r="D95" s="20" t="e">
        <f>'1'!V102</f>
        <v>#NUM!</v>
      </c>
      <c r="E95" s="21" t="e">
        <f>'1'!W102</f>
        <v>#NUM!</v>
      </c>
      <c r="F95" s="21" t="e">
        <f>'1'!X102</f>
        <v>#NUM!</v>
      </c>
      <c r="G95" s="22" t="e">
        <f t="shared" si="10"/>
        <v>#NUM!</v>
      </c>
      <c r="H95" s="22" t="e">
        <f>'1'!Y102</f>
        <v>#NUM!</v>
      </c>
      <c r="I95" s="23" t="e">
        <f t="shared" si="11"/>
        <v>#NUM!</v>
      </c>
      <c r="K95" s="20" t="e">
        <f>'1'!AA102</f>
        <v>#NUM!</v>
      </c>
      <c r="L95" s="20" t="e">
        <f>'1'!AB102</f>
        <v>#NUM!</v>
      </c>
      <c r="M95" s="20" t="e">
        <f>'1'!AC102</f>
        <v>#NUM!</v>
      </c>
      <c r="N95" s="23" t="e">
        <f t="shared" si="12"/>
        <v>#NUM!</v>
      </c>
      <c r="O95" s="23" t="e">
        <f>'1'!AD102</f>
        <v>#NUM!</v>
      </c>
      <c r="P95" s="23" t="e">
        <f t="shared" si="8"/>
        <v>#NUM!</v>
      </c>
      <c r="Q95" s="26"/>
      <c r="R95" s="36" t="e">
        <f t="shared" si="9"/>
        <v>#NUM!</v>
      </c>
    </row>
    <row r="96" spans="1:20" x14ac:dyDescent="0.35">
      <c r="A96" s="120"/>
      <c r="B96" s="19">
        <v>10</v>
      </c>
      <c r="D96" s="20" t="e">
        <f>'1'!V103</f>
        <v>#NUM!</v>
      </c>
      <c r="E96" s="21" t="e">
        <f>'1'!W103</f>
        <v>#NUM!</v>
      </c>
      <c r="F96" s="21" t="e">
        <f>'1'!X103</f>
        <v>#NUM!</v>
      </c>
      <c r="G96" s="22" t="e">
        <f t="shared" si="10"/>
        <v>#NUM!</v>
      </c>
      <c r="H96" s="22" t="e">
        <f>'1'!Y103</f>
        <v>#NUM!</v>
      </c>
      <c r="I96" s="23" t="e">
        <f t="shared" si="11"/>
        <v>#NUM!</v>
      </c>
      <c r="K96" s="20" t="e">
        <f>'1'!AA103</f>
        <v>#NUM!</v>
      </c>
      <c r="L96" s="20" t="e">
        <f>'1'!AB103</f>
        <v>#NUM!</v>
      </c>
      <c r="M96" s="20" t="e">
        <f>'1'!AC103</f>
        <v>#NUM!</v>
      </c>
      <c r="N96" s="23" t="e">
        <f t="shared" si="12"/>
        <v>#NUM!</v>
      </c>
      <c r="O96" s="23" t="e">
        <f>'1'!AD103</f>
        <v>#NUM!</v>
      </c>
      <c r="P96" s="23" t="e">
        <f t="shared" si="8"/>
        <v>#NUM!</v>
      </c>
      <c r="Q96" s="26"/>
      <c r="R96" s="36" t="e">
        <f t="shared" si="9"/>
        <v>#NUM!</v>
      </c>
    </row>
    <row r="97" spans="1:20" x14ac:dyDescent="0.35">
      <c r="A97" s="120"/>
      <c r="B97" s="19">
        <v>11</v>
      </c>
      <c r="D97" s="20" t="e">
        <f>'1'!V104</f>
        <v>#NUM!</v>
      </c>
      <c r="E97" s="21" t="e">
        <f>'1'!W104</f>
        <v>#NUM!</v>
      </c>
      <c r="F97" s="21" t="e">
        <f>'1'!X104</f>
        <v>#NUM!</v>
      </c>
      <c r="G97" s="22" t="e">
        <f t="shared" si="10"/>
        <v>#NUM!</v>
      </c>
      <c r="H97" s="22" t="e">
        <f>'1'!Y104</f>
        <v>#NUM!</v>
      </c>
      <c r="I97" s="23" t="e">
        <f t="shared" si="11"/>
        <v>#NUM!</v>
      </c>
      <c r="K97" s="20" t="e">
        <f>'1'!AA104</f>
        <v>#NUM!</v>
      </c>
      <c r="L97" s="20" t="e">
        <f>'1'!AB104</f>
        <v>#NUM!</v>
      </c>
      <c r="M97" s="20" t="e">
        <f>'1'!AC104</f>
        <v>#NUM!</v>
      </c>
      <c r="N97" s="23" t="e">
        <f t="shared" si="12"/>
        <v>#NUM!</v>
      </c>
      <c r="O97" s="23" t="e">
        <f>'1'!AD104</f>
        <v>#NUM!</v>
      </c>
      <c r="P97" s="23" t="e">
        <f t="shared" si="8"/>
        <v>#NUM!</v>
      </c>
      <c r="Q97" s="26"/>
      <c r="R97" s="36" t="e">
        <f t="shared" si="9"/>
        <v>#NUM!</v>
      </c>
    </row>
    <row r="98" spans="1:20" ht="15" thickBot="1" x14ac:dyDescent="0.4">
      <c r="A98" s="121"/>
      <c r="B98" s="37">
        <v>12</v>
      </c>
      <c r="C98" s="38"/>
      <c r="D98" s="39" t="e">
        <f>'1'!V105</f>
        <v>#NUM!</v>
      </c>
      <c r="E98" s="40" t="e">
        <f>'1'!W105</f>
        <v>#NUM!</v>
      </c>
      <c r="F98" s="40" t="e">
        <f>'1'!X105</f>
        <v>#NUM!</v>
      </c>
      <c r="G98" s="41" t="e">
        <f t="shared" si="10"/>
        <v>#NUM!</v>
      </c>
      <c r="H98" s="41" t="e">
        <f>'1'!Y105</f>
        <v>#NUM!</v>
      </c>
      <c r="I98" s="42" t="e">
        <f t="shared" si="11"/>
        <v>#NUM!</v>
      </c>
      <c r="J98" s="43"/>
      <c r="K98" s="39" t="e">
        <f>'1'!AA105</f>
        <v>#NUM!</v>
      </c>
      <c r="L98" s="39" t="e">
        <f>'1'!AB105</f>
        <v>#NUM!</v>
      </c>
      <c r="M98" s="39" t="e">
        <f>'1'!AC105</f>
        <v>#NUM!</v>
      </c>
      <c r="N98" s="42" t="e">
        <f t="shared" si="12"/>
        <v>#NUM!</v>
      </c>
      <c r="O98" s="42" t="e">
        <f>'1'!AD105</f>
        <v>#NUM!</v>
      </c>
      <c r="P98" s="42" t="e">
        <f t="shared" si="8"/>
        <v>#NUM!</v>
      </c>
      <c r="Q98" s="43"/>
      <c r="R98" s="44" t="e">
        <f t="shared" si="9"/>
        <v>#NUM!</v>
      </c>
      <c r="S98" s="12" t="e">
        <f>SUM(R87:R98)</f>
        <v>#NUM!</v>
      </c>
      <c r="T98" s="12" t="e">
        <f>T86+S98</f>
        <v>#NUM!</v>
      </c>
    </row>
    <row r="99" spans="1:20" x14ac:dyDescent="0.35">
      <c r="A99" s="119">
        <f>A87+1</f>
        <v>2032</v>
      </c>
      <c r="B99" s="28">
        <v>1</v>
      </c>
      <c r="C99" s="29"/>
      <c r="D99" s="30" t="e">
        <f>'1'!V106</f>
        <v>#NUM!</v>
      </c>
      <c r="E99" s="31" t="e">
        <f>'1'!W106</f>
        <v>#NUM!</v>
      </c>
      <c r="F99" s="31" t="e">
        <f>'1'!X106</f>
        <v>#NUM!</v>
      </c>
      <c r="G99" s="32" t="e">
        <f t="shared" si="10"/>
        <v>#NUM!</v>
      </c>
      <c r="H99" s="32" t="e">
        <f>'1'!Y106</f>
        <v>#NUM!</v>
      </c>
      <c r="I99" s="33" t="e">
        <f t="shared" si="11"/>
        <v>#NUM!</v>
      </c>
      <c r="J99" s="34"/>
      <c r="K99" s="30" t="e">
        <f>'1'!AA106</f>
        <v>#NUM!</v>
      </c>
      <c r="L99" s="30" t="e">
        <f>'1'!AB106</f>
        <v>#NUM!</v>
      </c>
      <c r="M99" s="30" t="e">
        <f>'1'!AC106</f>
        <v>#NUM!</v>
      </c>
      <c r="N99" s="33" t="e">
        <f t="shared" si="12"/>
        <v>#NUM!</v>
      </c>
      <c r="O99" s="33" t="e">
        <f>'1'!AD106</f>
        <v>#NUM!</v>
      </c>
      <c r="P99" s="33" t="e">
        <f t="shared" si="8"/>
        <v>#NUM!</v>
      </c>
      <c r="Q99" s="34"/>
      <c r="R99" s="35" t="e">
        <f t="shared" si="9"/>
        <v>#NUM!</v>
      </c>
    </row>
    <row r="100" spans="1:20" x14ac:dyDescent="0.35">
      <c r="A100" s="120"/>
      <c r="B100" s="19">
        <v>2</v>
      </c>
      <c r="D100" s="20" t="e">
        <f>'1'!V107</f>
        <v>#NUM!</v>
      </c>
      <c r="E100" s="21" t="e">
        <f>'1'!W107</f>
        <v>#NUM!</v>
      </c>
      <c r="F100" s="21" t="e">
        <f>'1'!X107</f>
        <v>#NUM!</v>
      </c>
      <c r="G100" s="22" t="e">
        <f t="shared" si="10"/>
        <v>#NUM!</v>
      </c>
      <c r="H100" s="22" t="e">
        <f>'1'!Y107</f>
        <v>#NUM!</v>
      </c>
      <c r="I100" s="23" t="e">
        <f t="shared" si="11"/>
        <v>#NUM!</v>
      </c>
      <c r="K100" s="20" t="e">
        <f>'1'!AA107</f>
        <v>#NUM!</v>
      </c>
      <c r="L100" s="20" t="e">
        <f>'1'!AB107</f>
        <v>#NUM!</v>
      </c>
      <c r="M100" s="20" t="e">
        <f>'1'!AC107</f>
        <v>#NUM!</v>
      </c>
      <c r="N100" s="23" t="e">
        <f t="shared" si="12"/>
        <v>#NUM!</v>
      </c>
      <c r="O100" s="23" t="e">
        <f>'1'!AD107</f>
        <v>#NUM!</v>
      </c>
      <c r="P100" s="23" t="e">
        <f t="shared" si="8"/>
        <v>#NUM!</v>
      </c>
      <c r="Q100" s="26"/>
      <c r="R100" s="36" t="e">
        <f t="shared" si="9"/>
        <v>#NUM!</v>
      </c>
    </row>
    <row r="101" spans="1:20" x14ac:dyDescent="0.35">
      <c r="A101" s="120"/>
      <c r="B101" s="19">
        <v>3</v>
      </c>
      <c r="D101" s="20" t="e">
        <f>'1'!V108</f>
        <v>#NUM!</v>
      </c>
      <c r="E101" s="21" t="e">
        <f>'1'!W108</f>
        <v>#NUM!</v>
      </c>
      <c r="F101" s="21" t="e">
        <f>'1'!X108</f>
        <v>#NUM!</v>
      </c>
      <c r="G101" s="22" t="e">
        <f t="shared" si="10"/>
        <v>#NUM!</v>
      </c>
      <c r="H101" s="22" t="e">
        <f>'1'!Y108</f>
        <v>#NUM!</v>
      </c>
      <c r="I101" s="23" t="e">
        <f t="shared" si="11"/>
        <v>#NUM!</v>
      </c>
      <c r="K101" s="20" t="e">
        <f>'1'!AA108</f>
        <v>#NUM!</v>
      </c>
      <c r="L101" s="20" t="e">
        <f>'1'!AB108</f>
        <v>#NUM!</v>
      </c>
      <c r="M101" s="20" t="e">
        <f>'1'!AC108</f>
        <v>#NUM!</v>
      </c>
      <c r="N101" s="23" t="e">
        <f t="shared" si="12"/>
        <v>#NUM!</v>
      </c>
      <c r="O101" s="23" t="e">
        <f>'1'!AD108</f>
        <v>#NUM!</v>
      </c>
      <c r="P101" s="23" t="e">
        <f t="shared" si="8"/>
        <v>#NUM!</v>
      </c>
      <c r="Q101" s="26"/>
      <c r="R101" s="36" t="e">
        <f t="shared" si="9"/>
        <v>#NUM!</v>
      </c>
    </row>
    <row r="102" spans="1:20" x14ac:dyDescent="0.35">
      <c r="A102" s="120"/>
      <c r="B102" s="19">
        <v>4</v>
      </c>
      <c r="D102" s="20" t="e">
        <f>'1'!V109</f>
        <v>#NUM!</v>
      </c>
      <c r="E102" s="21" t="e">
        <f>'1'!W109</f>
        <v>#NUM!</v>
      </c>
      <c r="F102" s="21" t="e">
        <f>'1'!X109</f>
        <v>#NUM!</v>
      </c>
      <c r="G102" s="22" t="e">
        <f t="shared" si="10"/>
        <v>#NUM!</v>
      </c>
      <c r="H102" s="22" t="e">
        <f>'1'!Y109</f>
        <v>#NUM!</v>
      </c>
      <c r="I102" s="23" t="e">
        <f t="shared" si="11"/>
        <v>#NUM!</v>
      </c>
      <c r="K102" s="20" t="e">
        <f>'1'!AA109</f>
        <v>#NUM!</v>
      </c>
      <c r="L102" s="20" t="e">
        <f>'1'!AB109</f>
        <v>#NUM!</v>
      </c>
      <c r="M102" s="20" t="e">
        <f>'1'!AC109</f>
        <v>#NUM!</v>
      </c>
      <c r="N102" s="23" t="e">
        <f t="shared" si="12"/>
        <v>#NUM!</v>
      </c>
      <c r="O102" s="23" t="e">
        <f>'1'!AD109</f>
        <v>#NUM!</v>
      </c>
      <c r="P102" s="23" t="e">
        <f t="shared" si="8"/>
        <v>#NUM!</v>
      </c>
      <c r="Q102" s="26"/>
      <c r="R102" s="36" t="e">
        <f t="shared" si="9"/>
        <v>#NUM!</v>
      </c>
    </row>
    <row r="103" spans="1:20" x14ac:dyDescent="0.35">
      <c r="A103" s="120"/>
      <c r="B103" s="19">
        <v>5</v>
      </c>
      <c r="D103" s="20" t="e">
        <f>'1'!V110</f>
        <v>#NUM!</v>
      </c>
      <c r="E103" s="21" t="e">
        <f>'1'!W110</f>
        <v>#NUM!</v>
      </c>
      <c r="F103" s="21" t="e">
        <f>'1'!X110</f>
        <v>#NUM!</v>
      </c>
      <c r="G103" s="22" t="e">
        <f t="shared" si="10"/>
        <v>#NUM!</v>
      </c>
      <c r="H103" s="22" t="e">
        <f>'1'!Y110</f>
        <v>#NUM!</v>
      </c>
      <c r="I103" s="23" t="e">
        <f t="shared" si="11"/>
        <v>#NUM!</v>
      </c>
      <c r="K103" s="20" t="e">
        <f>'1'!AA110</f>
        <v>#NUM!</v>
      </c>
      <c r="L103" s="20" t="e">
        <f>'1'!AB110</f>
        <v>#NUM!</v>
      </c>
      <c r="M103" s="20" t="e">
        <f>'1'!AC110</f>
        <v>#NUM!</v>
      </c>
      <c r="N103" s="23" t="e">
        <f t="shared" si="12"/>
        <v>#NUM!</v>
      </c>
      <c r="O103" s="23" t="e">
        <f>'1'!AD110</f>
        <v>#NUM!</v>
      </c>
      <c r="P103" s="23" t="e">
        <f t="shared" si="8"/>
        <v>#NUM!</v>
      </c>
      <c r="Q103" s="26"/>
      <c r="R103" s="36" t="e">
        <f t="shared" si="9"/>
        <v>#NUM!</v>
      </c>
    </row>
    <row r="104" spans="1:20" x14ac:dyDescent="0.35">
      <c r="A104" s="120"/>
      <c r="B104" s="19">
        <v>6</v>
      </c>
      <c r="D104" s="20" t="e">
        <f>'1'!V111</f>
        <v>#NUM!</v>
      </c>
      <c r="E104" s="21" t="e">
        <f>'1'!W111</f>
        <v>#NUM!</v>
      </c>
      <c r="F104" s="21" t="e">
        <f>'1'!X111</f>
        <v>#NUM!</v>
      </c>
      <c r="G104" s="22" t="e">
        <f t="shared" si="10"/>
        <v>#NUM!</v>
      </c>
      <c r="H104" s="22" t="e">
        <f>'1'!Y111</f>
        <v>#NUM!</v>
      </c>
      <c r="I104" s="23" t="e">
        <f t="shared" si="11"/>
        <v>#NUM!</v>
      </c>
      <c r="K104" s="20" t="e">
        <f>'1'!AA111</f>
        <v>#NUM!</v>
      </c>
      <c r="L104" s="20" t="e">
        <f>'1'!AB111</f>
        <v>#NUM!</v>
      </c>
      <c r="M104" s="20" t="e">
        <f>'1'!AC111</f>
        <v>#NUM!</v>
      </c>
      <c r="N104" s="23" t="e">
        <f t="shared" si="12"/>
        <v>#NUM!</v>
      </c>
      <c r="O104" s="23" t="e">
        <f>'1'!AD111</f>
        <v>#NUM!</v>
      </c>
      <c r="P104" s="23" t="e">
        <f t="shared" si="8"/>
        <v>#NUM!</v>
      </c>
      <c r="Q104" s="26"/>
      <c r="R104" s="36" t="e">
        <f t="shared" si="9"/>
        <v>#NUM!</v>
      </c>
    </row>
    <row r="105" spans="1:20" x14ac:dyDescent="0.35">
      <c r="A105" s="120"/>
      <c r="B105" s="19">
        <v>7</v>
      </c>
      <c r="D105" s="20" t="e">
        <f>'1'!V112</f>
        <v>#NUM!</v>
      </c>
      <c r="E105" s="21" t="e">
        <f>'1'!W112</f>
        <v>#NUM!</v>
      </c>
      <c r="F105" s="21" t="e">
        <f>'1'!X112</f>
        <v>#NUM!</v>
      </c>
      <c r="G105" s="22" t="e">
        <f t="shared" si="10"/>
        <v>#NUM!</v>
      </c>
      <c r="H105" s="22" t="e">
        <f>'1'!Y112</f>
        <v>#NUM!</v>
      </c>
      <c r="I105" s="23" t="e">
        <f t="shared" si="11"/>
        <v>#NUM!</v>
      </c>
      <c r="K105" s="20" t="e">
        <f>'1'!AA112</f>
        <v>#NUM!</v>
      </c>
      <c r="L105" s="20" t="e">
        <f>'1'!AB112</f>
        <v>#NUM!</v>
      </c>
      <c r="M105" s="20" t="e">
        <f>'1'!AC112</f>
        <v>#NUM!</v>
      </c>
      <c r="N105" s="23" t="e">
        <f t="shared" si="12"/>
        <v>#NUM!</v>
      </c>
      <c r="O105" s="23" t="e">
        <f>'1'!AD112</f>
        <v>#NUM!</v>
      </c>
      <c r="P105" s="23" t="e">
        <f t="shared" si="8"/>
        <v>#NUM!</v>
      </c>
      <c r="Q105" s="26"/>
      <c r="R105" s="36" t="e">
        <f t="shared" si="9"/>
        <v>#NUM!</v>
      </c>
    </row>
    <row r="106" spans="1:20" x14ac:dyDescent="0.35">
      <c r="A106" s="120"/>
      <c r="B106" s="19">
        <v>8</v>
      </c>
      <c r="D106" s="20" t="e">
        <f>'1'!V113</f>
        <v>#NUM!</v>
      </c>
      <c r="E106" s="21" t="e">
        <f>'1'!W113</f>
        <v>#NUM!</v>
      </c>
      <c r="F106" s="21" t="e">
        <f>'1'!X113</f>
        <v>#NUM!</v>
      </c>
      <c r="G106" s="22" t="e">
        <f t="shared" si="10"/>
        <v>#NUM!</v>
      </c>
      <c r="H106" s="22" t="e">
        <f>'1'!Y113</f>
        <v>#NUM!</v>
      </c>
      <c r="I106" s="23" t="e">
        <f t="shared" si="11"/>
        <v>#NUM!</v>
      </c>
      <c r="K106" s="20" t="e">
        <f>'1'!AA113</f>
        <v>#NUM!</v>
      </c>
      <c r="L106" s="20" t="e">
        <f>'1'!AB113</f>
        <v>#NUM!</v>
      </c>
      <c r="M106" s="20" t="e">
        <f>'1'!AC113</f>
        <v>#NUM!</v>
      </c>
      <c r="N106" s="23" t="e">
        <f t="shared" si="12"/>
        <v>#NUM!</v>
      </c>
      <c r="O106" s="23" t="e">
        <f>'1'!AD113</f>
        <v>#NUM!</v>
      </c>
      <c r="P106" s="23" t="e">
        <f t="shared" si="8"/>
        <v>#NUM!</v>
      </c>
      <c r="Q106" s="26"/>
      <c r="R106" s="36" t="e">
        <f t="shared" si="9"/>
        <v>#NUM!</v>
      </c>
    </row>
    <row r="107" spans="1:20" x14ac:dyDescent="0.35">
      <c r="A107" s="120"/>
      <c r="B107" s="19">
        <v>9</v>
      </c>
      <c r="D107" s="20" t="e">
        <f>'1'!V114</f>
        <v>#NUM!</v>
      </c>
      <c r="E107" s="21" t="e">
        <f>'1'!W114</f>
        <v>#NUM!</v>
      </c>
      <c r="F107" s="21" t="e">
        <f>'1'!X114</f>
        <v>#NUM!</v>
      </c>
      <c r="G107" s="22" t="e">
        <f t="shared" si="10"/>
        <v>#NUM!</v>
      </c>
      <c r="H107" s="22" t="e">
        <f>'1'!Y114</f>
        <v>#NUM!</v>
      </c>
      <c r="I107" s="23" t="e">
        <f t="shared" si="11"/>
        <v>#NUM!</v>
      </c>
      <c r="K107" s="20" t="e">
        <f>'1'!AA114</f>
        <v>#NUM!</v>
      </c>
      <c r="L107" s="20" t="e">
        <f>'1'!AB114</f>
        <v>#NUM!</v>
      </c>
      <c r="M107" s="20" t="e">
        <f>'1'!AC114</f>
        <v>#NUM!</v>
      </c>
      <c r="N107" s="23" t="e">
        <f t="shared" si="12"/>
        <v>#NUM!</v>
      </c>
      <c r="O107" s="23" t="e">
        <f>'1'!AD114</f>
        <v>#NUM!</v>
      </c>
      <c r="P107" s="23" t="e">
        <f t="shared" si="8"/>
        <v>#NUM!</v>
      </c>
      <c r="Q107" s="26"/>
      <c r="R107" s="36" t="e">
        <f t="shared" si="9"/>
        <v>#NUM!</v>
      </c>
    </row>
    <row r="108" spans="1:20" x14ac:dyDescent="0.35">
      <c r="A108" s="120"/>
      <c r="B108" s="19">
        <v>10</v>
      </c>
      <c r="D108" s="20" t="e">
        <f>'1'!V115</f>
        <v>#NUM!</v>
      </c>
      <c r="E108" s="21" t="e">
        <f>'1'!W115</f>
        <v>#NUM!</v>
      </c>
      <c r="F108" s="21" t="e">
        <f>'1'!X115</f>
        <v>#NUM!</v>
      </c>
      <c r="G108" s="22" t="e">
        <f t="shared" si="10"/>
        <v>#NUM!</v>
      </c>
      <c r="H108" s="22" t="e">
        <f>'1'!Y115</f>
        <v>#NUM!</v>
      </c>
      <c r="I108" s="23" t="e">
        <f t="shared" si="11"/>
        <v>#NUM!</v>
      </c>
      <c r="K108" s="20" t="e">
        <f>'1'!AA115</f>
        <v>#NUM!</v>
      </c>
      <c r="L108" s="20" t="e">
        <f>'1'!AB115</f>
        <v>#NUM!</v>
      </c>
      <c r="M108" s="20" t="e">
        <f>'1'!AC115</f>
        <v>#NUM!</v>
      </c>
      <c r="N108" s="23" t="e">
        <f t="shared" si="12"/>
        <v>#NUM!</v>
      </c>
      <c r="O108" s="23" t="e">
        <f>'1'!AD115</f>
        <v>#NUM!</v>
      </c>
      <c r="P108" s="23" t="e">
        <f t="shared" si="8"/>
        <v>#NUM!</v>
      </c>
      <c r="Q108" s="26"/>
      <c r="R108" s="36" t="e">
        <f t="shared" si="9"/>
        <v>#NUM!</v>
      </c>
    </row>
    <row r="109" spans="1:20" x14ac:dyDescent="0.35">
      <c r="A109" s="120"/>
      <c r="B109" s="19">
        <v>11</v>
      </c>
      <c r="D109" s="20" t="e">
        <f>'1'!V116</f>
        <v>#NUM!</v>
      </c>
      <c r="E109" s="21" t="e">
        <f>'1'!W116</f>
        <v>#NUM!</v>
      </c>
      <c r="F109" s="21" t="e">
        <f>'1'!X116</f>
        <v>#NUM!</v>
      </c>
      <c r="G109" s="22" t="e">
        <f t="shared" si="10"/>
        <v>#NUM!</v>
      </c>
      <c r="H109" s="22" t="e">
        <f>'1'!Y116</f>
        <v>#NUM!</v>
      </c>
      <c r="I109" s="23" t="e">
        <f t="shared" si="11"/>
        <v>#NUM!</v>
      </c>
      <c r="K109" s="20" t="e">
        <f>'1'!AA116</f>
        <v>#NUM!</v>
      </c>
      <c r="L109" s="20" t="e">
        <f>'1'!AB116</f>
        <v>#NUM!</v>
      </c>
      <c r="M109" s="20" t="e">
        <f>'1'!AC116</f>
        <v>#NUM!</v>
      </c>
      <c r="N109" s="23" t="e">
        <f t="shared" si="12"/>
        <v>#NUM!</v>
      </c>
      <c r="O109" s="23" t="e">
        <f>'1'!AD116</f>
        <v>#NUM!</v>
      </c>
      <c r="P109" s="23" t="e">
        <f t="shared" si="8"/>
        <v>#NUM!</v>
      </c>
      <c r="Q109" s="26"/>
      <c r="R109" s="36" t="e">
        <f t="shared" si="9"/>
        <v>#NUM!</v>
      </c>
    </row>
    <row r="110" spans="1:20" ht="15" thickBot="1" x14ac:dyDescent="0.4">
      <c r="A110" s="121"/>
      <c r="B110" s="37">
        <v>12</v>
      </c>
      <c r="C110" s="38"/>
      <c r="D110" s="39" t="e">
        <f>'1'!V117</f>
        <v>#NUM!</v>
      </c>
      <c r="E110" s="40" t="e">
        <f>'1'!W117</f>
        <v>#NUM!</v>
      </c>
      <c r="F110" s="40" t="e">
        <f>'1'!X117</f>
        <v>#NUM!</v>
      </c>
      <c r="G110" s="41" t="e">
        <f t="shared" si="10"/>
        <v>#NUM!</v>
      </c>
      <c r="H110" s="41" t="e">
        <f>'1'!Y117</f>
        <v>#NUM!</v>
      </c>
      <c r="I110" s="42" t="e">
        <f t="shared" si="11"/>
        <v>#NUM!</v>
      </c>
      <c r="J110" s="43"/>
      <c r="K110" s="39" t="e">
        <f>'1'!AA117</f>
        <v>#NUM!</v>
      </c>
      <c r="L110" s="39" t="e">
        <f>'1'!AB117</f>
        <v>#NUM!</v>
      </c>
      <c r="M110" s="39" t="e">
        <f>'1'!AC117</f>
        <v>#NUM!</v>
      </c>
      <c r="N110" s="42" t="e">
        <f t="shared" si="12"/>
        <v>#NUM!</v>
      </c>
      <c r="O110" s="42" t="e">
        <f>'1'!AD117</f>
        <v>#NUM!</v>
      </c>
      <c r="P110" s="42" t="e">
        <f t="shared" si="8"/>
        <v>#NUM!</v>
      </c>
      <c r="Q110" s="43"/>
      <c r="R110" s="44" t="e">
        <f t="shared" si="9"/>
        <v>#NUM!</v>
      </c>
      <c r="S110" s="12" t="e">
        <f>SUM(R99:R110)</f>
        <v>#NUM!</v>
      </c>
      <c r="T110" s="12" t="e">
        <f>T98+S110</f>
        <v>#NUM!</v>
      </c>
    </row>
    <row r="111" spans="1:20" x14ac:dyDescent="0.35">
      <c r="A111" s="119">
        <f>A99+1</f>
        <v>2033</v>
      </c>
      <c r="B111" s="28">
        <v>1</v>
      </c>
      <c r="C111" s="29"/>
      <c r="D111" s="30" t="e">
        <f>'1'!V118</f>
        <v>#NUM!</v>
      </c>
      <c r="E111" s="31" t="e">
        <f>'1'!W118</f>
        <v>#NUM!</v>
      </c>
      <c r="F111" s="31" t="e">
        <f>'1'!X118</f>
        <v>#NUM!</v>
      </c>
      <c r="G111" s="32" t="e">
        <f t="shared" si="10"/>
        <v>#NUM!</v>
      </c>
      <c r="H111" s="32" t="e">
        <f>'1'!Y118</f>
        <v>#NUM!</v>
      </c>
      <c r="I111" s="33" t="e">
        <f t="shared" si="11"/>
        <v>#NUM!</v>
      </c>
      <c r="J111" s="34"/>
      <c r="K111" s="30" t="e">
        <f>'1'!AA118</f>
        <v>#NUM!</v>
      </c>
      <c r="L111" s="30" t="e">
        <f>'1'!AB118</f>
        <v>#NUM!</v>
      </c>
      <c r="M111" s="30" t="e">
        <f>'1'!AC118</f>
        <v>#NUM!</v>
      </c>
      <c r="N111" s="33" t="e">
        <f t="shared" si="12"/>
        <v>#NUM!</v>
      </c>
      <c r="O111" s="33" t="e">
        <f>'1'!AD118</f>
        <v>#NUM!</v>
      </c>
      <c r="P111" s="33" t="e">
        <f t="shared" ref="P111:P170" si="13">N111+O111</f>
        <v>#NUM!</v>
      </c>
      <c r="Q111" s="34"/>
      <c r="R111" s="35" t="e">
        <f t="shared" ref="R111:R170" si="14">I111-P111</f>
        <v>#NUM!</v>
      </c>
    </row>
    <row r="112" spans="1:20" x14ac:dyDescent="0.35">
      <c r="A112" s="120"/>
      <c r="B112" s="19">
        <v>2</v>
      </c>
      <c r="D112" s="20" t="e">
        <f>'1'!V119</f>
        <v>#NUM!</v>
      </c>
      <c r="E112" s="21" t="e">
        <f>'1'!W119</f>
        <v>#NUM!</v>
      </c>
      <c r="F112" s="21" t="e">
        <f>'1'!X119</f>
        <v>#NUM!</v>
      </c>
      <c r="G112" s="22" t="e">
        <f t="shared" si="10"/>
        <v>#NUM!</v>
      </c>
      <c r="H112" s="22" t="e">
        <f>'1'!Y119</f>
        <v>#NUM!</v>
      </c>
      <c r="I112" s="23" t="e">
        <f t="shared" si="11"/>
        <v>#NUM!</v>
      </c>
      <c r="K112" s="20" t="e">
        <f>'1'!AA119</f>
        <v>#NUM!</v>
      </c>
      <c r="L112" s="20" t="e">
        <f>'1'!AB119</f>
        <v>#NUM!</v>
      </c>
      <c r="M112" s="20" t="e">
        <f>'1'!AC119</f>
        <v>#NUM!</v>
      </c>
      <c r="N112" s="23" t="e">
        <f t="shared" si="12"/>
        <v>#NUM!</v>
      </c>
      <c r="O112" s="23" t="e">
        <f>'1'!AD119</f>
        <v>#NUM!</v>
      </c>
      <c r="P112" s="23" t="e">
        <f t="shared" si="13"/>
        <v>#NUM!</v>
      </c>
      <c r="Q112" s="26"/>
      <c r="R112" s="36" t="e">
        <f t="shared" si="14"/>
        <v>#NUM!</v>
      </c>
    </row>
    <row r="113" spans="1:20" x14ac:dyDescent="0.35">
      <c r="A113" s="120"/>
      <c r="B113" s="19">
        <v>3</v>
      </c>
      <c r="D113" s="20" t="e">
        <f>'1'!V120</f>
        <v>#NUM!</v>
      </c>
      <c r="E113" s="21" t="e">
        <f>'1'!W120</f>
        <v>#NUM!</v>
      </c>
      <c r="F113" s="21" t="e">
        <f>'1'!X120</f>
        <v>#NUM!</v>
      </c>
      <c r="G113" s="22" t="e">
        <f t="shared" si="10"/>
        <v>#NUM!</v>
      </c>
      <c r="H113" s="22" t="e">
        <f>'1'!Y120</f>
        <v>#NUM!</v>
      </c>
      <c r="I113" s="23" t="e">
        <f t="shared" si="11"/>
        <v>#NUM!</v>
      </c>
      <c r="K113" s="20" t="e">
        <f>'1'!AA120</f>
        <v>#NUM!</v>
      </c>
      <c r="L113" s="20" t="e">
        <f>'1'!AB120</f>
        <v>#NUM!</v>
      </c>
      <c r="M113" s="20" t="e">
        <f>'1'!AC120</f>
        <v>#NUM!</v>
      </c>
      <c r="N113" s="23" t="e">
        <f t="shared" si="12"/>
        <v>#NUM!</v>
      </c>
      <c r="O113" s="23" t="e">
        <f>'1'!AD120</f>
        <v>#NUM!</v>
      </c>
      <c r="P113" s="23" t="e">
        <f t="shared" si="13"/>
        <v>#NUM!</v>
      </c>
      <c r="Q113" s="26"/>
      <c r="R113" s="36" t="e">
        <f t="shared" si="14"/>
        <v>#NUM!</v>
      </c>
    </row>
    <row r="114" spans="1:20" x14ac:dyDescent="0.35">
      <c r="A114" s="120"/>
      <c r="B114" s="19">
        <v>4</v>
      </c>
      <c r="D114" s="20" t="e">
        <f>'1'!V121</f>
        <v>#NUM!</v>
      </c>
      <c r="E114" s="21" t="e">
        <f>'1'!W121</f>
        <v>#NUM!</v>
      </c>
      <c r="F114" s="21" t="e">
        <f>'1'!X121</f>
        <v>#NUM!</v>
      </c>
      <c r="G114" s="22" t="e">
        <f t="shared" si="10"/>
        <v>#NUM!</v>
      </c>
      <c r="H114" s="22" t="e">
        <f>'1'!Y121</f>
        <v>#NUM!</v>
      </c>
      <c r="I114" s="23" t="e">
        <f t="shared" si="11"/>
        <v>#NUM!</v>
      </c>
      <c r="K114" s="20" t="e">
        <f>'1'!AA121</f>
        <v>#NUM!</v>
      </c>
      <c r="L114" s="20" t="e">
        <f>'1'!AB121</f>
        <v>#NUM!</v>
      </c>
      <c r="M114" s="20" t="e">
        <f>'1'!AC121</f>
        <v>#NUM!</v>
      </c>
      <c r="N114" s="23" t="e">
        <f t="shared" si="12"/>
        <v>#NUM!</v>
      </c>
      <c r="O114" s="23" t="e">
        <f>'1'!AD121</f>
        <v>#NUM!</v>
      </c>
      <c r="P114" s="23" t="e">
        <f t="shared" si="13"/>
        <v>#NUM!</v>
      </c>
      <c r="Q114" s="26"/>
      <c r="R114" s="36" t="e">
        <f t="shared" si="14"/>
        <v>#NUM!</v>
      </c>
    </row>
    <row r="115" spans="1:20" x14ac:dyDescent="0.35">
      <c r="A115" s="120"/>
      <c r="B115" s="19">
        <v>5</v>
      </c>
      <c r="D115" s="20" t="e">
        <f>'1'!V122</f>
        <v>#NUM!</v>
      </c>
      <c r="E115" s="21" t="e">
        <f>'1'!W122</f>
        <v>#NUM!</v>
      </c>
      <c r="F115" s="21" t="e">
        <f>'1'!X122</f>
        <v>#NUM!</v>
      </c>
      <c r="G115" s="22" t="e">
        <f t="shared" si="10"/>
        <v>#NUM!</v>
      </c>
      <c r="H115" s="22" t="e">
        <f>'1'!Y122</f>
        <v>#NUM!</v>
      </c>
      <c r="I115" s="23" t="e">
        <f t="shared" si="11"/>
        <v>#NUM!</v>
      </c>
      <c r="K115" s="20" t="e">
        <f>'1'!AA122</f>
        <v>#NUM!</v>
      </c>
      <c r="L115" s="20" t="e">
        <f>'1'!AB122</f>
        <v>#NUM!</v>
      </c>
      <c r="M115" s="20" t="e">
        <f>'1'!AC122</f>
        <v>#NUM!</v>
      </c>
      <c r="N115" s="23" t="e">
        <f t="shared" si="12"/>
        <v>#NUM!</v>
      </c>
      <c r="O115" s="23" t="e">
        <f>'1'!AD122</f>
        <v>#NUM!</v>
      </c>
      <c r="P115" s="23" t="e">
        <f t="shared" si="13"/>
        <v>#NUM!</v>
      </c>
      <c r="Q115" s="26"/>
      <c r="R115" s="36" t="e">
        <f t="shared" si="14"/>
        <v>#NUM!</v>
      </c>
    </row>
    <row r="116" spans="1:20" x14ac:dyDescent="0.35">
      <c r="A116" s="120"/>
      <c r="B116" s="19">
        <v>6</v>
      </c>
      <c r="D116" s="20" t="e">
        <f>'1'!V123</f>
        <v>#NUM!</v>
      </c>
      <c r="E116" s="21" t="e">
        <f>'1'!W123</f>
        <v>#NUM!</v>
      </c>
      <c r="F116" s="21" t="e">
        <f>'1'!X123</f>
        <v>#NUM!</v>
      </c>
      <c r="G116" s="22" t="e">
        <f t="shared" si="10"/>
        <v>#NUM!</v>
      </c>
      <c r="H116" s="22" t="e">
        <f>'1'!Y123</f>
        <v>#NUM!</v>
      </c>
      <c r="I116" s="23" t="e">
        <f t="shared" si="11"/>
        <v>#NUM!</v>
      </c>
      <c r="K116" s="20" t="e">
        <f>'1'!AA123</f>
        <v>#NUM!</v>
      </c>
      <c r="L116" s="20" t="e">
        <f>'1'!AB123</f>
        <v>#NUM!</v>
      </c>
      <c r="M116" s="20" t="e">
        <f>'1'!AC123</f>
        <v>#NUM!</v>
      </c>
      <c r="N116" s="23" t="e">
        <f t="shared" si="12"/>
        <v>#NUM!</v>
      </c>
      <c r="O116" s="23" t="e">
        <f>'1'!AD123</f>
        <v>#NUM!</v>
      </c>
      <c r="P116" s="23" t="e">
        <f t="shared" si="13"/>
        <v>#NUM!</v>
      </c>
      <c r="Q116" s="26"/>
      <c r="R116" s="36" t="e">
        <f t="shared" si="14"/>
        <v>#NUM!</v>
      </c>
    </row>
    <row r="117" spans="1:20" x14ac:dyDescent="0.35">
      <c r="A117" s="120"/>
      <c r="B117" s="19">
        <v>7</v>
      </c>
      <c r="D117" s="20" t="e">
        <f>'1'!V124</f>
        <v>#NUM!</v>
      </c>
      <c r="E117" s="21" t="e">
        <f>'1'!W124</f>
        <v>#NUM!</v>
      </c>
      <c r="F117" s="21" t="e">
        <f>'1'!X124</f>
        <v>#NUM!</v>
      </c>
      <c r="G117" s="22" t="e">
        <f t="shared" si="10"/>
        <v>#NUM!</v>
      </c>
      <c r="H117" s="22" t="e">
        <f>'1'!Y124</f>
        <v>#NUM!</v>
      </c>
      <c r="I117" s="23" t="e">
        <f t="shared" si="11"/>
        <v>#NUM!</v>
      </c>
      <c r="K117" s="20" t="e">
        <f>'1'!AA124</f>
        <v>#NUM!</v>
      </c>
      <c r="L117" s="20" t="e">
        <f>'1'!AB124</f>
        <v>#NUM!</v>
      </c>
      <c r="M117" s="20" t="e">
        <f>'1'!AC124</f>
        <v>#NUM!</v>
      </c>
      <c r="N117" s="23" t="e">
        <f t="shared" si="12"/>
        <v>#NUM!</v>
      </c>
      <c r="O117" s="23" t="e">
        <f>'1'!AD124</f>
        <v>#NUM!</v>
      </c>
      <c r="P117" s="23" t="e">
        <f t="shared" si="13"/>
        <v>#NUM!</v>
      </c>
      <c r="Q117" s="26"/>
      <c r="R117" s="36" t="e">
        <f t="shared" si="14"/>
        <v>#NUM!</v>
      </c>
    </row>
    <row r="118" spans="1:20" x14ac:dyDescent="0.35">
      <c r="A118" s="120"/>
      <c r="B118" s="19">
        <v>8</v>
      </c>
      <c r="D118" s="20" t="e">
        <f>'1'!V125</f>
        <v>#NUM!</v>
      </c>
      <c r="E118" s="21" t="e">
        <f>'1'!W125</f>
        <v>#NUM!</v>
      </c>
      <c r="F118" s="21" t="e">
        <f>'1'!X125</f>
        <v>#NUM!</v>
      </c>
      <c r="G118" s="22" t="e">
        <f t="shared" si="10"/>
        <v>#NUM!</v>
      </c>
      <c r="H118" s="22" t="e">
        <f>'1'!Y125</f>
        <v>#NUM!</v>
      </c>
      <c r="I118" s="23" t="e">
        <f t="shared" si="11"/>
        <v>#NUM!</v>
      </c>
      <c r="K118" s="20" t="e">
        <f>'1'!AA125</f>
        <v>#NUM!</v>
      </c>
      <c r="L118" s="20" t="e">
        <f>'1'!AB125</f>
        <v>#NUM!</v>
      </c>
      <c r="M118" s="20" t="e">
        <f>'1'!AC125</f>
        <v>#NUM!</v>
      </c>
      <c r="N118" s="23" t="e">
        <f t="shared" si="12"/>
        <v>#NUM!</v>
      </c>
      <c r="O118" s="23" t="e">
        <f>'1'!AD125</f>
        <v>#NUM!</v>
      </c>
      <c r="P118" s="23" t="e">
        <f t="shared" si="13"/>
        <v>#NUM!</v>
      </c>
      <c r="Q118" s="26"/>
      <c r="R118" s="36" t="e">
        <f t="shared" si="14"/>
        <v>#NUM!</v>
      </c>
    </row>
    <row r="119" spans="1:20" x14ac:dyDescent="0.35">
      <c r="A119" s="120"/>
      <c r="B119" s="19">
        <v>9</v>
      </c>
      <c r="D119" s="20" t="e">
        <f>'1'!V126</f>
        <v>#NUM!</v>
      </c>
      <c r="E119" s="21" t="e">
        <f>'1'!W126</f>
        <v>#NUM!</v>
      </c>
      <c r="F119" s="21" t="e">
        <f>'1'!X126</f>
        <v>#NUM!</v>
      </c>
      <c r="G119" s="22" t="e">
        <f t="shared" si="10"/>
        <v>#NUM!</v>
      </c>
      <c r="H119" s="22" t="e">
        <f>'1'!Y126</f>
        <v>#NUM!</v>
      </c>
      <c r="I119" s="23" t="e">
        <f t="shared" si="11"/>
        <v>#NUM!</v>
      </c>
      <c r="K119" s="20" t="e">
        <f>'1'!AA126</f>
        <v>#NUM!</v>
      </c>
      <c r="L119" s="20" t="e">
        <f>'1'!AB126</f>
        <v>#NUM!</v>
      </c>
      <c r="M119" s="20" t="e">
        <f>'1'!AC126</f>
        <v>#NUM!</v>
      </c>
      <c r="N119" s="23" t="e">
        <f t="shared" si="12"/>
        <v>#NUM!</v>
      </c>
      <c r="O119" s="23" t="e">
        <f>'1'!AD126</f>
        <v>#NUM!</v>
      </c>
      <c r="P119" s="23" t="e">
        <f t="shared" si="13"/>
        <v>#NUM!</v>
      </c>
      <c r="Q119" s="26"/>
      <c r="R119" s="36" t="e">
        <f t="shared" si="14"/>
        <v>#NUM!</v>
      </c>
    </row>
    <row r="120" spans="1:20" x14ac:dyDescent="0.35">
      <c r="A120" s="120"/>
      <c r="B120" s="19">
        <v>10</v>
      </c>
      <c r="D120" s="20" t="e">
        <f>'1'!V127</f>
        <v>#NUM!</v>
      </c>
      <c r="E120" s="21" t="e">
        <f>'1'!W127</f>
        <v>#NUM!</v>
      </c>
      <c r="F120" s="21" t="e">
        <f>'1'!X127</f>
        <v>#NUM!</v>
      </c>
      <c r="G120" s="22" t="e">
        <f t="shared" si="10"/>
        <v>#NUM!</v>
      </c>
      <c r="H120" s="22" t="e">
        <f>'1'!Y127</f>
        <v>#NUM!</v>
      </c>
      <c r="I120" s="23" t="e">
        <f t="shared" si="11"/>
        <v>#NUM!</v>
      </c>
      <c r="K120" s="20" t="e">
        <f>'1'!AA127</f>
        <v>#NUM!</v>
      </c>
      <c r="L120" s="20" t="e">
        <f>'1'!AB127</f>
        <v>#NUM!</v>
      </c>
      <c r="M120" s="20" t="e">
        <f>'1'!AC127</f>
        <v>#NUM!</v>
      </c>
      <c r="N120" s="23" t="e">
        <f t="shared" si="12"/>
        <v>#NUM!</v>
      </c>
      <c r="O120" s="23" t="e">
        <f>'1'!AD127</f>
        <v>#NUM!</v>
      </c>
      <c r="P120" s="23" t="e">
        <f t="shared" si="13"/>
        <v>#NUM!</v>
      </c>
      <c r="Q120" s="26"/>
      <c r="R120" s="36" t="e">
        <f t="shared" si="14"/>
        <v>#NUM!</v>
      </c>
    </row>
    <row r="121" spans="1:20" x14ac:dyDescent="0.35">
      <c r="A121" s="120"/>
      <c r="B121" s="19">
        <v>11</v>
      </c>
      <c r="D121" s="20" t="e">
        <f>'1'!V128</f>
        <v>#NUM!</v>
      </c>
      <c r="E121" s="21" t="e">
        <f>'1'!W128</f>
        <v>#NUM!</v>
      </c>
      <c r="F121" s="21" t="e">
        <f>'1'!X128</f>
        <v>#NUM!</v>
      </c>
      <c r="G121" s="22" t="e">
        <f t="shared" si="10"/>
        <v>#NUM!</v>
      </c>
      <c r="H121" s="22" t="e">
        <f>'1'!Y128</f>
        <v>#NUM!</v>
      </c>
      <c r="I121" s="23" t="e">
        <f t="shared" si="11"/>
        <v>#NUM!</v>
      </c>
      <c r="K121" s="20" t="e">
        <f>'1'!AA128</f>
        <v>#NUM!</v>
      </c>
      <c r="L121" s="20" t="e">
        <f>'1'!AB128</f>
        <v>#NUM!</v>
      </c>
      <c r="M121" s="20" t="e">
        <f>'1'!AC128</f>
        <v>#NUM!</v>
      </c>
      <c r="N121" s="23" t="e">
        <f t="shared" si="12"/>
        <v>#NUM!</v>
      </c>
      <c r="O121" s="23" t="e">
        <f>'1'!AD128</f>
        <v>#NUM!</v>
      </c>
      <c r="P121" s="23" t="e">
        <f t="shared" si="13"/>
        <v>#NUM!</v>
      </c>
      <c r="Q121" s="26"/>
      <c r="R121" s="36" t="e">
        <f t="shared" si="14"/>
        <v>#NUM!</v>
      </c>
    </row>
    <row r="122" spans="1:20" ht="15" thickBot="1" x14ac:dyDescent="0.4">
      <c r="A122" s="121"/>
      <c r="B122" s="37">
        <v>12</v>
      </c>
      <c r="C122" s="38"/>
      <c r="D122" s="39" t="e">
        <f>'1'!V129</f>
        <v>#NUM!</v>
      </c>
      <c r="E122" s="40" t="e">
        <f>'1'!W129</f>
        <v>#NUM!</v>
      </c>
      <c r="F122" s="40" t="e">
        <f>'1'!X129</f>
        <v>#NUM!</v>
      </c>
      <c r="G122" s="41" t="e">
        <f t="shared" si="10"/>
        <v>#NUM!</v>
      </c>
      <c r="H122" s="41" t="e">
        <f>'1'!Y129</f>
        <v>#NUM!</v>
      </c>
      <c r="I122" s="42" t="e">
        <f t="shared" si="11"/>
        <v>#NUM!</v>
      </c>
      <c r="J122" s="43"/>
      <c r="K122" s="39" t="e">
        <f>'1'!AA129</f>
        <v>#NUM!</v>
      </c>
      <c r="L122" s="39" t="e">
        <f>'1'!AB129</f>
        <v>#NUM!</v>
      </c>
      <c r="M122" s="39" t="e">
        <f>'1'!AC129</f>
        <v>#NUM!</v>
      </c>
      <c r="N122" s="42" t="e">
        <f t="shared" si="12"/>
        <v>#NUM!</v>
      </c>
      <c r="O122" s="42" t="e">
        <f>'1'!AD129</f>
        <v>#NUM!</v>
      </c>
      <c r="P122" s="42" t="e">
        <f t="shared" si="13"/>
        <v>#NUM!</v>
      </c>
      <c r="Q122" s="43"/>
      <c r="R122" s="44" t="e">
        <f t="shared" si="14"/>
        <v>#NUM!</v>
      </c>
      <c r="S122" s="12" t="e">
        <f>SUM(R111:R122)</f>
        <v>#NUM!</v>
      </c>
      <c r="T122" s="12" t="e">
        <f>T110+S122</f>
        <v>#NUM!</v>
      </c>
    </row>
    <row r="123" spans="1:20" x14ac:dyDescent="0.35">
      <c r="A123" s="119">
        <f>A111+1</f>
        <v>2034</v>
      </c>
      <c r="B123" s="28">
        <v>1</v>
      </c>
      <c r="C123" s="29"/>
      <c r="D123" s="30" t="str">
        <f>'1'!V130</f>
        <v>PC</v>
      </c>
      <c r="E123" s="31" t="e">
        <f>'1'!W130</f>
        <v>#NUM!</v>
      </c>
      <c r="F123" s="31" t="e">
        <f>'1'!X130</f>
        <v>#NUM!</v>
      </c>
      <c r="G123" s="32" t="e">
        <f t="shared" si="10"/>
        <v>#NUM!</v>
      </c>
      <c r="H123" s="32" t="e">
        <f>'1'!Y130</f>
        <v>#NUM!</v>
      </c>
      <c r="I123" s="33" t="e">
        <f t="shared" si="11"/>
        <v>#NUM!</v>
      </c>
      <c r="J123" s="34"/>
      <c r="K123" s="30" t="str">
        <f>'1'!AA130</f>
        <v>PC</v>
      </c>
      <c r="L123" s="30" t="e">
        <f>'1'!AB130</f>
        <v>#NUM!</v>
      </c>
      <c r="M123" s="30" t="e">
        <f>'1'!AC130</f>
        <v>#NUM!</v>
      </c>
      <c r="N123" s="33" t="e">
        <f t="shared" si="12"/>
        <v>#NUM!</v>
      </c>
      <c r="O123" s="33" t="e">
        <f>'1'!AD130</f>
        <v>#NUM!</v>
      </c>
      <c r="P123" s="33" t="e">
        <f t="shared" si="13"/>
        <v>#NUM!</v>
      </c>
      <c r="Q123" s="34"/>
      <c r="R123" s="35" t="e">
        <f t="shared" si="14"/>
        <v>#NUM!</v>
      </c>
    </row>
    <row r="124" spans="1:20" x14ac:dyDescent="0.35">
      <c r="A124" s="120"/>
      <c r="B124" s="19">
        <v>2</v>
      </c>
      <c r="D124" s="20" t="str">
        <f>'1'!V131</f>
        <v>PC</v>
      </c>
      <c r="E124" s="21" t="e">
        <f>'1'!W131</f>
        <v>#NUM!</v>
      </c>
      <c r="F124" s="21" t="e">
        <f>'1'!X131</f>
        <v>#NUM!</v>
      </c>
      <c r="G124" s="22" t="e">
        <f t="shared" si="10"/>
        <v>#NUM!</v>
      </c>
      <c r="H124" s="22" t="e">
        <f>'1'!Y131</f>
        <v>#NUM!</v>
      </c>
      <c r="I124" s="23" t="e">
        <f t="shared" si="11"/>
        <v>#NUM!</v>
      </c>
      <c r="K124" s="20" t="str">
        <f>'1'!AA131</f>
        <v>PC</v>
      </c>
      <c r="L124" s="20" t="e">
        <f>'1'!AB131</f>
        <v>#NUM!</v>
      </c>
      <c r="M124" s="20" t="e">
        <f>'1'!AC131</f>
        <v>#NUM!</v>
      </c>
      <c r="N124" s="23" t="e">
        <f t="shared" si="12"/>
        <v>#NUM!</v>
      </c>
      <c r="O124" s="23" t="e">
        <f>'1'!AD131</f>
        <v>#NUM!</v>
      </c>
      <c r="P124" s="23" t="e">
        <f t="shared" si="13"/>
        <v>#NUM!</v>
      </c>
      <c r="Q124" s="26"/>
      <c r="R124" s="36" t="e">
        <f t="shared" si="14"/>
        <v>#NUM!</v>
      </c>
    </row>
    <row r="125" spans="1:20" x14ac:dyDescent="0.35">
      <c r="A125" s="120"/>
      <c r="B125" s="19">
        <v>3</v>
      </c>
      <c r="D125" s="20" t="str">
        <f>'1'!V132</f>
        <v>PC</v>
      </c>
      <c r="E125" s="21" t="e">
        <f>'1'!W132</f>
        <v>#NUM!</v>
      </c>
      <c r="F125" s="21" t="e">
        <f>'1'!X132</f>
        <v>#NUM!</v>
      </c>
      <c r="G125" s="22" t="e">
        <f t="shared" si="10"/>
        <v>#NUM!</v>
      </c>
      <c r="H125" s="22" t="e">
        <f>'1'!Y132</f>
        <v>#NUM!</v>
      </c>
      <c r="I125" s="23" t="e">
        <f t="shared" si="11"/>
        <v>#NUM!</v>
      </c>
      <c r="K125" s="20" t="str">
        <f>'1'!AA132</f>
        <v>PC</v>
      </c>
      <c r="L125" s="20" t="e">
        <f>'1'!AB132</f>
        <v>#NUM!</v>
      </c>
      <c r="M125" s="20" t="e">
        <f>'1'!AC132</f>
        <v>#NUM!</v>
      </c>
      <c r="N125" s="23" t="e">
        <f t="shared" si="12"/>
        <v>#NUM!</v>
      </c>
      <c r="O125" s="23" t="e">
        <f>'1'!AD132</f>
        <v>#NUM!</v>
      </c>
      <c r="P125" s="23" t="e">
        <f t="shared" si="13"/>
        <v>#NUM!</v>
      </c>
      <c r="Q125" s="26"/>
      <c r="R125" s="36" t="e">
        <f t="shared" si="14"/>
        <v>#NUM!</v>
      </c>
    </row>
    <row r="126" spans="1:20" x14ac:dyDescent="0.35">
      <c r="A126" s="120"/>
      <c r="B126" s="19">
        <v>4</v>
      </c>
      <c r="D126" s="20" t="str">
        <f>'1'!V133</f>
        <v>PC</v>
      </c>
      <c r="E126" s="21" t="e">
        <f>'1'!W133</f>
        <v>#NUM!</v>
      </c>
      <c r="F126" s="21" t="e">
        <f>'1'!X133</f>
        <v>#NUM!</v>
      </c>
      <c r="G126" s="22" t="e">
        <f t="shared" si="10"/>
        <v>#NUM!</v>
      </c>
      <c r="H126" s="22" t="e">
        <f>'1'!Y133</f>
        <v>#NUM!</v>
      </c>
      <c r="I126" s="23" t="e">
        <f t="shared" si="11"/>
        <v>#NUM!</v>
      </c>
      <c r="K126" s="20" t="str">
        <f>'1'!AA133</f>
        <v>PC</v>
      </c>
      <c r="L126" s="20" t="e">
        <f>'1'!AB133</f>
        <v>#NUM!</v>
      </c>
      <c r="M126" s="20" t="e">
        <f>'1'!AC133</f>
        <v>#NUM!</v>
      </c>
      <c r="N126" s="23" t="e">
        <f t="shared" si="12"/>
        <v>#NUM!</v>
      </c>
      <c r="O126" s="23" t="e">
        <f>'1'!AD133</f>
        <v>#NUM!</v>
      </c>
      <c r="P126" s="23" t="e">
        <f t="shared" si="13"/>
        <v>#NUM!</v>
      </c>
      <c r="Q126" s="26"/>
      <c r="R126" s="36" t="e">
        <f t="shared" si="14"/>
        <v>#NUM!</v>
      </c>
    </row>
    <row r="127" spans="1:20" x14ac:dyDescent="0.35">
      <c r="A127" s="120"/>
      <c r="B127" s="19">
        <v>5</v>
      </c>
      <c r="D127" s="20" t="str">
        <f>'1'!V134</f>
        <v>PC</v>
      </c>
      <c r="E127" s="21" t="e">
        <f>'1'!W134</f>
        <v>#NUM!</v>
      </c>
      <c r="F127" s="21" t="e">
        <f>'1'!X134</f>
        <v>#NUM!</v>
      </c>
      <c r="G127" s="22" t="e">
        <f t="shared" si="10"/>
        <v>#NUM!</v>
      </c>
      <c r="H127" s="22" t="e">
        <f>'1'!Y134</f>
        <v>#NUM!</v>
      </c>
      <c r="I127" s="23" t="e">
        <f t="shared" si="11"/>
        <v>#NUM!</v>
      </c>
      <c r="K127" s="20" t="str">
        <f>'1'!AA134</f>
        <v>PC</v>
      </c>
      <c r="L127" s="20" t="e">
        <f>'1'!AB134</f>
        <v>#NUM!</v>
      </c>
      <c r="M127" s="20" t="e">
        <f>'1'!AC134</f>
        <v>#NUM!</v>
      </c>
      <c r="N127" s="23" t="e">
        <f t="shared" si="12"/>
        <v>#NUM!</v>
      </c>
      <c r="O127" s="23" t="e">
        <f>'1'!AD134</f>
        <v>#NUM!</v>
      </c>
      <c r="P127" s="23" t="e">
        <f t="shared" si="13"/>
        <v>#NUM!</v>
      </c>
      <c r="Q127" s="26"/>
      <c r="R127" s="36" t="e">
        <f t="shared" si="14"/>
        <v>#NUM!</v>
      </c>
    </row>
    <row r="128" spans="1:20" x14ac:dyDescent="0.35">
      <c r="A128" s="120"/>
      <c r="B128" s="19">
        <v>6</v>
      </c>
      <c r="D128" s="20" t="str">
        <f>'1'!V135</f>
        <v>PC</v>
      </c>
      <c r="E128" s="21" t="e">
        <f>'1'!W135</f>
        <v>#NUM!</v>
      </c>
      <c r="F128" s="21" t="e">
        <f>'1'!X135</f>
        <v>#NUM!</v>
      </c>
      <c r="G128" s="22" t="e">
        <f t="shared" si="10"/>
        <v>#NUM!</v>
      </c>
      <c r="H128" s="22" t="e">
        <f>'1'!Y135</f>
        <v>#NUM!</v>
      </c>
      <c r="I128" s="23" t="e">
        <f t="shared" si="11"/>
        <v>#NUM!</v>
      </c>
      <c r="K128" s="20" t="str">
        <f>'1'!AA135</f>
        <v>PC</v>
      </c>
      <c r="L128" s="20" t="e">
        <f>'1'!AB135</f>
        <v>#NUM!</v>
      </c>
      <c r="M128" s="20" t="e">
        <f>'1'!AC135</f>
        <v>#NUM!</v>
      </c>
      <c r="N128" s="23" t="e">
        <f t="shared" si="12"/>
        <v>#NUM!</v>
      </c>
      <c r="O128" s="23" t="e">
        <f>'1'!AD135</f>
        <v>#NUM!</v>
      </c>
      <c r="P128" s="23" t="e">
        <f t="shared" si="13"/>
        <v>#NUM!</v>
      </c>
      <c r="Q128" s="26"/>
      <c r="R128" s="36" t="e">
        <f t="shared" si="14"/>
        <v>#NUM!</v>
      </c>
    </row>
    <row r="129" spans="1:20" x14ac:dyDescent="0.35">
      <c r="A129" s="120"/>
      <c r="B129" s="19">
        <v>7</v>
      </c>
      <c r="D129" s="20" t="str">
        <f>'1'!V136</f>
        <v>PC</v>
      </c>
      <c r="E129" s="21" t="e">
        <f>'1'!W136</f>
        <v>#NUM!</v>
      </c>
      <c r="F129" s="21" t="e">
        <f>'1'!X136</f>
        <v>#NUM!</v>
      </c>
      <c r="G129" s="22" t="e">
        <f t="shared" si="10"/>
        <v>#NUM!</v>
      </c>
      <c r="H129" s="22" t="e">
        <f>'1'!Y136</f>
        <v>#NUM!</v>
      </c>
      <c r="I129" s="23" t="e">
        <f t="shared" si="11"/>
        <v>#NUM!</v>
      </c>
      <c r="K129" s="20" t="str">
        <f>'1'!AA136</f>
        <v>PC</v>
      </c>
      <c r="L129" s="20" t="e">
        <f>'1'!AB136</f>
        <v>#NUM!</v>
      </c>
      <c r="M129" s="20" t="e">
        <f>'1'!AC136</f>
        <v>#NUM!</v>
      </c>
      <c r="N129" s="23" t="e">
        <f t="shared" si="12"/>
        <v>#NUM!</v>
      </c>
      <c r="O129" s="23" t="e">
        <f>'1'!AD136</f>
        <v>#NUM!</v>
      </c>
      <c r="P129" s="23" t="e">
        <f t="shared" si="13"/>
        <v>#NUM!</v>
      </c>
      <c r="Q129" s="26"/>
      <c r="R129" s="36" t="e">
        <f t="shared" si="14"/>
        <v>#NUM!</v>
      </c>
    </row>
    <row r="130" spans="1:20" x14ac:dyDescent="0.35">
      <c r="A130" s="120"/>
      <c r="B130" s="19">
        <v>8</v>
      </c>
      <c r="D130" s="20" t="str">
        <f>'1'!V137</f>
        <v>PC</v>
      </c>
      <c r="E130" s="21" t="e">
        <f>'1'!W137</f>
        <v>#NUM!</v>
      </c>
      <c r="F130" s="21" t="e">
        <f>'1'!X137</f>
        <v>#NUM!</v>
      </c>
      <c r="G130" s="22" t="e">
        <f t="shared" si="10"/>
        <v>#NUM!</v>
      </c>
      <c r="H130" s="22" t="e">
        <f>'1'!Y137</f>
        <v>#NUM!</v>
      </c>
      <c r="I130" s="23" t="e">
        <f t="shared" si="11"/>
        <v>#NUM!</v>
      </c>
      <c r="K130" s="20" t="str">
        <f>'1'!AA137</f>
        <v>PC</v>
      </c>
      <c r="L130" s="20" t="e">
        <f>'1'!AB137</f>
        <v>#NUM!</v>
      </c>
      <c r="M130" s="20" t="e">
        <f>'1'!AC137</f>
        <v>#NUM!</v>
      </c>
      <c r="N130" s="23" t="e">
        <f t="shared" si="12"/>
        <v>#NUM!</v>
      </c>
      <c r="O130" s="23" t="e">
        <f>'1'!AD137</f>
        <v>#NUM!</v>
      </c>
      <c r="P130" s="23" t="e">
        <f t="shared" si="13"/>
        <v>#NUM!</v>
      </c>
      <c r="Q130" s="26"/>
      <c r="R130" s="36" t="e">
        <f t="shared" si="14"/>
        <v>#NUM!</v>
      </c>
    </row>
    <row r="131" spans="1:20" x14ac:dyDescent="0.35">
      <c r="A131" s="120"/>
      <c r="B131" s="19">
        <v>9</v>
      </c>
      <c r="D131" s="20" t="str">
        <f>'1'!V138</f>
        <v>PC</v>
      </c>
      <c r="E131" s="21" t="e">
        <f>'1'!W138</f>
        <v>#NUM!</v>
      </c>
      <c r="F131" s="21" t="e">
        <f>'1'!X138</f>
        <v>#NUM!</v>
      </c>
      <c r="G131" s="22" t="e">
        <f t="shared" si="10"/>
        <v>#NUM!</v>
      </c>
      <c r="H131" s="22" t="e">
        <f>'1'!Y138</f>
        <v>#NUM!</v>
      </c>
      <c r="I131" s="23" t="e">
        <f t="shared" si="11"/>
        <v>#NUM!</v>
      </c>
      <c r="K131" s="20" t="str">
        <f>'1'!AA138</f>
        <v>PC</v>
      </c>
      <c r="L131" s="20" t="e">
        <f>'1'!AB138</f>
        <v>#NUM!</v>
      </c>
      <c r="M131" s="20" t="e">
        <f>'1'!AC138</f>
        <v>#NUM!</v>
      </c>
      <c r="N131" s="23" t="e">
        <f t="shared" si="12"/>
        <v>#NUM!</v>
      </c>
      <c r="O131" s="23" t="e">
        <f>'1'!AD138</f>
        <v>#NUM!</v>
      </c>
      <c r="P131" s="23" t="e">
        <f t="shared" si="13"/>
        <v>#NUM!</v>
      </c>
      <c r="Q131" s="26"/>
      <c r="R131" s="36" t="e">
        <f t="shared" si="14"/>
        <v>#NUM!</v>
      </c>
    </row>
    <row r="132" spans="1:20" x14ac:dyDescent="0.35">
      <c r="A132" s="120"/>
      <c r="B132" s="19">
        <v>10</v>
      </c>
      <c r="D132" s="20" t="str">
        <f>'1'!V139</f>
        <v>PC</v>
      </c>
      <c r="E132" s="21" t="e">
        <f>'1'!W139</f>
        <v>#NUM!</v>
      </c>
      <c r="F132" s="21" t="e">
        <f>'1'!X139</f>
        <v>#NUM!</v>
      </c>
      <c r="G132" s="22" t="e">
        <f t="shared" ref="G132:G195" si="15">F132*$A$1</f>
        <v>#NUM!</v>
      </c>
      <c r="H132" s="22" t="e">
        <f>'1'!Y139</f>
        <v>#NUM!</v>
      </c>
      <c r="I132" s="23" t="e">
        <f t="shared" ref="I132:I195" si="16">G132+H132</f>
        <v>#NUM!</v>
      </c>
      <c r="K132" s="20" t="str">
        <f>'1'!AA139</f>
        <v>PC</v>
      </c>
      <c r="L132" s="20" t="e">
        <f>'1'!AB139</f>
        <v>#NUM!</v>
      </c>
      <c r="M132" s="20" t="e">
        <f>'1'!AC139</f>
        <v>#NUM!</v>
      </c>
      <c r="N132" s="23" t="e">
        <f t="shared" ref="N132:N195" si="17">M132*$A$1</f>
        <v>#NUM!</v>
      </c>
      <c r="O132" s="23" t="e">
        <f>'1'!AD139</f>
        <v>#NUM!</v>
      </c>
      <c r="P132" s="23" t="e">
        <f t="shared" si="13"/>
        <v>#NUM!</v>
      </c>
      <c r="Q132" s="26"/>
      <c r="R132" s="36" t="e">
        <f t="shared" si="14"/>
        <v>#NUM!</v>
      </c>
    </row>
    <row r="133" spans="1:20" x14ac:dyDescent="0.35">
      <c r="A133" s="120"/>
      <c r="B133" s="19">
        <v>11</v>
      </c>
      <c r="D133" s="20" t="str">
        <f>'1'!V140</f>
        <v>PC</v>
      </c>
      <c r="E133" s="21" t="e">
        <f>'1'!W140</f>
        <v>#NUM!</v>
      </c>
      <c r="F133" s="21" t="e">
        <f>'1'!X140</f>
        <v>#NUM!</v>
      </c>
      <c r="G133" s="22" t="e">
        <f t="shared" si="15"/>
        <v>#NUM!</v>
      </c>
      <c r="H133" s="22" t="e">
        <f>'1'!Y140</f>
        <v>#NUM!</v>
      </c>
      <c r="I133" s="23" t="e">
        <f t="shared" si="16"/>
        <v>#NUM!</v>
      </c>
      <c r="K133" s="20" t="str">
        <f>'1'!AA140</f>
        <v>PC</v>
      </c>
      <c r="L133" s="20" t="e">
        <f>'1'!AB140</f>
        <v>#NUM!</v>
      </c>
      <c r="M133" s="20" t="e">
        <f>'1'!AC140</f>
        <v>#NUM!</v>
      </c>
      <c r="N133" s="23" t="e">
        <f t="shared" si="17"/>
        <v>#NUM!</v>
      </c>
      <c r="O133" s="23" t="e">
        <f>'1'!AD140</f>
        <v>#NUM!</v>
      </c>
      <c r="P133" s="23" t="e">
        <f t="shared" si="13"/>
        <v>#NUM!</v>
      </c>
      <c r="Q133" s="26"/>
      <c r="R133" s="36" t="e">
        <f t="shared" si="14"/>
        <v>#NUM!</v>
      </c>
    </row>
    <row r="134" spans="1:20" ht="15" thickBot="1" x14ac:dyDescent="0.4">
      <c r="A134" s="121"/>
      <c r="B134" s="37">
        <v>12</v>
      </c>
      <c r="C134" s="38"/>
      <c r="D134" s="39" t="str">
        <f>'1'!V141</f>
        <v>PC</v>
      </c>
      <c r="E134" s="40" t="e">
        <f>'1'!W141</f>
        <v>#NUM!</v>
      </c>
      <c r="F134" s="40" t="e">
        <f>'1'!X141</f>
        <v>#NUM!</v>
      </c>
      <c r="G134" s="41" t="e">
        <f t="shared" si="15"/>
        <v>#NUM!</v>
      </c>
      <c r="H134" s="41" t="e">
        <f>'1'!Y141</f>
        <v>#NUM!</v>
      </c>
      <c r="I134" s="42" t="e">
        <f t="shared" si="16"/>
        <v>#NUM!</v>
      </c>
      <c r="J134" s="43"/>
      <c r="K134" s="39" t="str">
        <f>'1'!AA141</f>
        <v>PC</v>
      </c>
      <c r="L134" s="39" t="e">
        <f>'1'!AB141</f>
        <v>#NUM!</v>
      </c>
      <c r="M134" s="39" t="e">
        <f>'1'!AC141</f>
        <v>#NUM!</v>
      </c>
      <c r="N134" s="42" t="e">
        <f t="shared" si="17"/>
        <v>#NUM!</v>
      </c>
      <c r="O134" s="42" t="e">
        <f>'1'!AD141</f>
        <v>#NUM!</v>
      </c>
      <c r="P134" s="42" t="e">
        <f t="shared" si="13"/>
        <v>#NUM!</v>
      </c>
      <c r="Q134" s="43"/>
      <c r="R134" s="44" t="e">
        <f t="shared" si="14"/>
        <v>#NUM!</v>
      </c>
      <c r="S134" s="12" t="e">
        <f>SUM(R123:R134)</f>
        <v>#NUM!</v>
      </c>
      <c r="T134" s="12" t="e">
        <f>T122+S134</f>
        <v>#NUM!</v>
      </c>
    </row>
    <row r="135" spans="1:20" x14ac:dyDescent="0.35">
      <c r="A135" s="119">
        <f>A123+1</f>
        <v>2035</v>
      </c>
      <c r="B135" s="28">
        <v>1</v>
      </c>
      <c r="C135" s="29"/>
      <c r="D135" s="30" t="str">
        <f>'1'!V142</f>
        <v>PC</v>
      </c>
      <c r="E135" s="31" t="e">
        <f>'1'!W142</f>
        <v>#NUM!</v>
      </c>
      <c r="F135" s="31" t="e">
        <f>'1'!X142</f>
        <v>#NUM!</v>
      </c>
      <c r="G135" s="32" t="e">
        <f t="shared" si="15"/>
        <v>#NUM!</v>
      </c>
      <c r="H135" s="32" t="e">
        <f>'1'!Y142</f>
        <v>#NUM!</v>
      </c>
      <c r="I135" s="33" t="e">
        <f t="shared" si="16"/>
        <v>#NUM!</v>
      </c>
      <c r="J135" s="34"/>
      <c r="K135" s="30" t="str">
        <f>'1'!AA142</f>
        <v>PC</v>
      </c>
      <c r="L135" s="30" t="e">
        <f>'1'!AB142</f>
        <v>#NUM!</v>
      </c>
      <c r="M135" s="30" t="e">
        <f>'1'!AC142</f>
        <v>#NUM!</v>
      </c>
      <c r="N135" s="33" t="e">
        <f t="shared" si="17"/>
        <v>#NUM!</v>
      </c>
      <c r="O135" s="33" t="e">
        <f>'1'!AD142</f>
        <v>#NUM!</v>
      </c>
      <c r="P135" s="33" t="e">
        <f t="shared" si="13"/>
        <v>#NUM!</v>
      </c>
      <c r="Q135" s="34"/>
      <c r="R135" s="35" t="e">
        <f t="shared" si="14"/>
        <v>#NUM!</v>
      </c>
    </row>
    <row r="136" spans="1:20" x14ac:dyDescent="0.35">
      <c r="A136" s="120"/>
      <c r="B136" s="19">
        <v>2</v>
      </c>
      <c r="D136" s="20" t="str">
        <f>'1'!V143</f>
        <v>PC</v>
      </c>
      <c r="E136" s="21" t="e">
        <f>'1'!W143</f>
        <v>#NUM!</v>
      </c>
      <c r="F136" s="21" t="e">
        <f>'1'!X143</f>
        <v>#NUM!</v>
      </c>
      <c r="G136" s="22" t="e">
        <f t="shared" si="15"/>
        <v>#NUM!</v>
      </c>
      <c r="H136" s="22" t="e">
        <f>'1'!Y143</f>
        <v>#NUM!</v>
      </c>
      <c r="I136" s="23" t="e">
        <f t="shared" si="16"/>
        <v>#NUM!</v>
      </c>
      <c r="K136" s="20" t="str">
        <f>'1'!AA143</f>
        <v>PC</v>
      </c>
      <c r="L136" s="20" t="e">
        <f>'1'!AB143</f>
        <v>#NUM!</v>
      </c>
      <c r="M136" s="20" t="e">
        <f>'1'!AC143</f>
        <v>#NUM!</v>
      </c>
      <c r="N136" s="23" t="e">
        <f t="shared" si="17"/>
        <v>#NUM!</v>
      </c>
      <c r="O136" s="23" t="e">
        <f>'1'!AD143</f>
        <v>#NUM!</v>
      </c>
      <c r="P136" s="23" t="e">
        <f t="shared" si="13"/>
        <v>#NUM!</v>
      </c>
      <c r="Q136" s="26"/>
      <c r="R136" s="36" t="e">
        <f t="shared" si="14"/>
        <v>#NUM!</v>
      </c>
    </row>
    <row r="137" spans="1:20" x14ac:dyDescent="0.35">
      <c r="A137" s="120"/>
      <c r="B137" s="19">
        <v>3</v>
      </c>
      <c r="D137" s="20" t="str">
        <f>'1'!V144</f>
        <v>PC</v>
      </c>
      <c r="E137" s="21" t="e">
        <f>'1'!W144</f>
        <v>#NUM!</v>
      </c>
      <c r="F137" s="21" t="e">
        <f>'1'!X144</f>
        <v>#NUM!</v>
      </c>
      <c r="G137" s="22" t="e">
        <f t="shared" si="15"/>
        <v>#NUM!</v>
      </c>
      <c r="H137" s="22" t="e">
        <f>'1'!Y144</f>
        <v>#NUM!</v>
      </c>
      <c r="I137" s="23" t="e">
        <f t="shared" si="16"/>
        <v>#NUM!</v>
      </c>
      <c r="K137" s="20" t="str">
        <f>'1'!AA144</f>
        <v>PC</v>
      </c>
      <c r="L137" s="20" t="e">
        <f>'1'!AB144</f>
        <v>#NUM!</v>
      </c>
      <c r="M137" s="20" t="e">
        <f>'1'!AC144</f>
        <v>#NUM!</v>
      </c>
      <c r="N137" s="23" t="e">
        <f t="shared" si="17"/>
        <v>#NUM!</v>
      </c>
      <c r="O137" s="23" t="e">
        <f>'1'!AD144</f>
        <v>#NUM!</v>
      </c>
      <c r="P137" s="23" t="e">
        <f t="shared" si="13"/>
        <v>#NUM!</v>
      </c>
      <c r="Q137" s="26"/>
      <c r="R137" s="36" t="e">
        <f t="shared" si="14"/>
        <v>#NUM!</v>
      </c>
    </row>
    <row r="138" spans="1:20" x14ac:dyDescent="0.35">
      <c r="A138" s="120"/>
      <c r="B138" s="19">
        <v>4</v>
      </c>
      <c r="D138" s="20" t="str">
        <f>'1'!V145</f>
        <v>PC</v>
      </c>
      <c r="E138" s="21" t="e">
        <f>'1'!W145</f>
        <v>#NUM!</v>
      </c>
      <c r="F138" s="21" t="e">
        <f>'1'!X145</f>
        <v>#NUM!</v>
      </c>
      <c r="G138" s="22" t="e">
        <f t="shared" si="15"/>
        <v>#NUM!</v>
      </c>
      <c r="H138" s="22" t="e">
        <f>'1'!Y145</f>
        <v>#NUM!</v>
      </c>
      <c r="I138" s="23" t="e">
        <f t="shared" si="16"/>
        <v>#NUM!</v>
      </c>
      <c r="K138" s="20" t="str">
        <f>'1'!AA145</f>
        <v>PC</v>
      </c>
      <c r="L138" s="20" t="e">
        <f>'1'!AB145</f>
        <v>#NUM!</v>
      </c>
      <c r="M138" s="20" t="e">
        <f>'1'!AC145</f>
        <v>#NUM!</v>
      </c>
      <c r="N138" s="23" t="e">
        <f t="shared" si="17"/>
        <v>#NUM!</v>
      </c>
      <c r="O138" s="23" t="e">
        <f>'1'!AD145</f>
        <v>#NUM!</v>
      </c>
      <c r="P138" s="23" t="e">
        <f t="shared" si="13"/>
        <v>#NUM!</v>
      </c>
      <c r="Q138" s="26"/>
      <c r="R138" s="36" t="e">
        <f t="shared" si="14"/>
        <v>#NUM!</v>
      </c>
    </row>
    <row r="139" spans="1:20" x14ac:dyDescent="0.35">
      <c r="A139" s="120"/>
      <c r="B139" s="19">
        <v>5</v>
      </c>
      <c r="D139" s="20" t="str">
        <f>'1'!V146</f>
        <v>PC</v>
      </c>
      <c r="E139" s="21" t="e">
        <f>'1'!W146</f>
        <v>#NUM!</v>
      </c>
      <c r="F139" s="21" t="e">
        <f>'1'!X146</f>
        <v>#NUM!</v>
      </c>
      <c r="G139" s="22" t="e">
        <f t="shared" si="15"/>
        <v>#NUM!</v>
      </c>
      <c r="H139" s="22" t="e">
        <f>'1'!Y146</f>
        <v>#NUM!</v>
      </c>
      <c r="I139" s="23" t="e">
        <f t="shared" si="16"/>
        <v>#NUM!</v>
      </c>
      <c r="K139" s="20" t="str">
        <f>'1'!AA146</f>
        <v>PC</v>
      </c>
      <c r="L139" s="20" t="e">
        <f>'1'!AB146</f>
        <v>#NUM!</v>
      </c>
      <c r="M139" s="20" t="e">
        <f>'1'!AC146</f>
        <v>#NUM!</v>
      </c>
      <c r="N139" s="23" t="e">
        <f t="shared" si="17"/>
        <v>#NUM!</v>
      </c>
      <c r="O139" s="23" t="e">
        <f>'1'!AD146</f>
        <v>#NUM!</v>
      </c>
      <c r="P139" s="23" t="e">
        <f t="shared" si="13"/>
        <v>#NUM!</v>
      </c>
      <c r="Q139" s="26"/>
      <c r="R139" s="36" t="e">
        <f t="shared" si="14"/>
        <v>#NUM!</v>
      </c>
    </row>
    <row r="140" spans="1:20" x14ac:dyDescent="0.35">
      <c r="A140" s="120"/>
      <c r="B140" s="19">
        <v>6</v>
      </c>
      <c r="D140" s="20" t="str">
        <f>'1'!V147</f>
        <v>PC</v>
      </c>
      <c r="E140" s="21" t="e">
        <f>'1'!W147</f>
        <v>#NUM!</v>
      </c>
      <c r="F140" s="21" t="e">
        <f>'1'!X147</f>
        <v>#NUM!</v>
      </c>
      <c r="G140" s="22" t="e">
        <f t="shared" si="15"/>
        <v>#NUM!</v>
      </c>
      <c r="H140" s="22" t="e">
        <f>'1'!Y147</f>
        <v>#NUM!</v>
      </c>
      <c r="I140" s="23" t="e">
        <f t="shared" si="16"/>
        <v>#NUM!</v>
      </c>
      <c r="K140" s="20" t="str">
        <f>'1'!AA147</f>
        <v>PC</v>
      </c>
      <c r="L140" s="20" t="e">
        <f>'1'!AB147</f>
        <v>#NUM!</v>
      </c>
      <c r="M140" s="20" t="e">
        <f>'1'!AC147</f>
        <v>#NUM!</v>
      </c>
      <c r="N140" s="23" t="e">
        <f t="shared" si="17"/>
        <v>#NUM!</v>
      </c>
      <c r="O140" s="23" t="e">
        <f>'1'!AD147</f>
        <v>#NUM!</v>
      </c>
      <c r="P140" s="23" t="e">
        <f t="shared" si="13"/>
        <v>#NUM!</v>
      </c>
      <c r="Q140" s="26"/>
      <c r="R140" s="36" t="e">
        <f t="shared" si="14"/>
        <v>#NUM!</v>
      </c>
    </row>
    <row r="141" spans="1:20" x14ac:dyDescent="0.35">
      <c r="A141" s="120"/>
      <c r="B141" s="19">
        <v>7</v>
      </c>
      <c r="D141" s="20" t="str">
        <f>'1'!V148</f>
        <v>PC</v>
      </c>
      <c r="E141" s="21" t="e">
        <f>'1'!W148</f>
        <v>#NUM!</v>
      </c>
      <c r="F141" s="21" t="e">
        <f>'1'!X148</f>
        <v>#NUM!</v>
      </c>
      <c r="G141" s="22" t="e">
        <f t="shared" si="15"/>
        <v>#NUM!</v>
      </c>
      <c r="H141" s="22" t="e">
        <f>'1'!Y148</f>
        <v>#NUM!</v>
      </c>
      <c r="I141" s="23" t="e">
        <f t="shared" si="16"/>
        <v>#NUM!</v>
      </c>
      <c r="K141" s="20" t="str">
        <f>'1'!AA148</f>
        <v>PC</v>
      </c>
      <c r="L141" s="20" t="e">
        <f>'1'!AB148</f>
        <v>#NUM!</v>
      </c>
      <c r="M141" s="20" t="e">
        <f>'1'!AC148</f>
        <v>#NUM!</v>
      </c>
      <c r="N141" s="23" t="e">
        <f t="shared" si="17"/>
        <v>#NUM!</v>
      </c>
      <c r="O141" s="23" t="e">
        <f>'1'!AD148</f>
        <v>#NUM!</v>
      </c>
      <c r="P141" s="23" t="e">
        <f t="shared" si="13"/>
        <v>#NUM!</v>
      </c>
      <c r="Q141" s="26"/>
      <c r="R141" s="36" t="e">
        <f t="shared" si="14"/>
        <v>#NUM!</v>
      </c>
    </row>
    <row r="142" spans="1:20" x14ac:dyDescent="0.35">
      <c r="A142" s="120"/>
      <c r="B142" s="19">
        <v>8</v>
      </c>
      <c r="D142" s="20" t="str">
        <f>'1'!V149</f>
        <v>PC</v>
      </c>
      <c r="E142" s="21" t="e">
        <f>'1'!W149</f>
        <v>#NUM!</v>
      </c>
      <c r="F142" s="21" t="e">
        <f>'1'!X149</f>
        <v>#NUM!</v>
      </c>
      <c r="G142" s="22" t="e">
        <f t="shared" si="15"/>
        <v>#NUM!</v>
      </c>
      <c r="H142" s="22" t="e">
        <f>'1'!Y149</f>
        <v>#NUM!</v>
      </c>
      <c r="I142" s="23" t="e">
        <f t="shared" si="16"/>
        <v>#NUM!</v>
      </c>
      <c r="K142" s="20" t="str">
        <f>'1'!AA149</f>
        <v>PC</v>
      </c>
      <c r="L142" s="20" t="e">
        <f>'1'!AB149</f>
        <v>#NUM!</v>
      </c>
      <c r="M142" s="20" t="e">
        <f>'1'!AC149</f>
        <v>#NUM!</v>
      </c>
      <c r="N142" s="23" t="e">
        <f t="shared" si="17"/>
        <v>#NUM!</v>
      </c>
      <c r="O142" s="23" t="e">
        <f>'1'!AD149</f>
        <v>#NUM!</v>
      </c>
      <c r="P142" s="23" t="e">
        <f t="shared" si="13"/>
        <v>#NUM!</v>
      </c>
      <c r="Q142" s="26"/>
      <c r="R142" s="36" t="e">
        <f t="shared" si="14"/>
        <v>#NUM!</v>
      </c>
    </row>
    <row r="143" spans="1:20" x14ac:dyDescent="0.35">
      <c r="A143" s="120"/>
      <c r="B143" s="19">
        <v>9</v>
      </c>
      <c r="D143" s="20" t="str">
        <f>'1'!V150</f>
        <v>PC</v>
      </c>
      <c r="E143" s="21" t="e">
        <f>'1'!W150</f>
        <v>#NUM!</v>
      </c>
      <c r="F143" s="21" t="e">
        <f>'1'!X150</f>
        <v>#NUM!</v>
      </c>
      <c r="G143" s="22" t="e">
        <f t="shared" si="15"/>
        <v>#NUM!</v>
      </c>
      <c r="H143" s="22" t="e">
        <f>'1'!Y150</f>
        <v>#NUM!</v>
      </c>
      <c r="I143" s="23" t="e">
        <f t="shared" si="16"/>
        <v>#NUM!</v>
      </c>
      <c r="K143" s="20" t="str">
        <f>'1'!AA150</f>
        <v>PC</v>
      </c>
      <c r="L143" s="20" t="e">
        <f>'1'!AB150</f>
        <v>#NUM!</v>
      </c>
      <c r="M143" s="20" t="e">
        <f>'1'!AC150</f>
        <v>#NUM!</v>
      </c>
      <c r="N143" s="23" t="e">
        <f t="shared" si="17"/>
        <v>#NUM!</v>
      </c>
      <c r="O143" s="23" t="e">
        <f>'1'!AD150</f>
        <v>#NUM!</v>
      </c>
      <c r="P143" s="23" t="e">
        <f t="shared" si="13"/>
        <v>#NUM!</v>
      </c>
      <c r="Q143" s="26"/>
      <c r="R143" s="36" t="e">
        <f t="shared" si="14"/>
        <v>#NUM!</v>
      </c>
    </row>
    <row r="144" spans="1:20" x14ac:dyDescent="0.35">
      <c r="A144" s="120"/>
      <c r="B144" s="19">
        <v>10</v>
      </c>
      <c r="D144" s="20" t="str">
        <f>'1'!V151</f>
        <v>PC</v>
      </c>
      <c r="E144" s="21" t="e">
        <f>'1'!W151</f>
        <v>#NUM!</v>
      </c>
      <c r="F144" s="21" t="e">
        <f>'1'!X151</f>
        <v>#NUM!</v>
      </c>
      <c r="G144" s="22" t="e">
        <f t="shared" si="15"/>
        <v>#NUM!</v>
      </c>
      <c r="H144" s="22" t="e">
        <f>'1'!Y151</f>
        <v>#NUM!</v>
      </c>
      <c r="I144" s="23" t="e">
        <f t="shared" si="16"/>
        <v>#NUM!</v>
      </c>
      <c r="K144" s="20" t="str">
        <f>'1'!AA151</f>
        <v>PC</v>
      </c>
      <c r="L144" s="20" t="e">
        <f>'1'!AB151</f>
        <v>#NUM!</v>
      </c>
      <c r="M144" s="20" t="e">
        <f>'1'!AC151</f>
        <v>#NUM!</v>
      </c>
      <c r="N144" s="23" t="e">
        <f t="shared" si="17"/>
        <v>#NUM!</v>
      </c>
      <c r="O144" s="23" t="e">
        <f>'1'!AD151</f>
        <v>#NUM!</v>
      </c>
      <c r="P144" s="23" t="e">
        <f t="shared" si="13"/>
        <v>#NUM!</v>
      </c>
      <c r="Q144" s="26"/>
      <c r="R144" s="36" t="e">
        <f t="shared" si="14"/>
        <v>#NUM!</v>
      </c>
    </row>
    <row r="145" spans="1:20" x14ac:dyDescent="0.35">
      <c r="A145" s="120"/>
      <c r="B145" s="19">
        <v>11</v>
      </c>
      <c r="D145" s="20" t="str">
        <f>'1'!V152</f>
        <v>PC</v>
      </c>
      <c r="E145" s="21" t="e">
        <f>'1'!W152</f>
        <v>#NUM!</v>
      </c>
      <c r="F145" s="21" t="e">
        <f>'1'!X152</f>
        <v>#NUM!</v>
      </c>
      <c r="G145" s="22" t="e">
        <f t="shared" si="15"/>
        <v>#NUM!</v>
      </c>
      <c r="H145" s="22" t="e">
        <f>'1'!Y152</f>
        <v>#NUM!</v>
      </c>
      <c r="I145" s="23" t="e">
        <f t="shared" si="16"/>
        <v>#NUM!</v>
      </c>
      <c r="K145" s="20" t="str">
        <f>'1'!AA152</f>
        <v>PC</v>
      </c>
      <c r="L145" s="20" t="e">
        <f>'1'!AB152</f>
        <v>#NUM!</v>
      </c>
      <c r="M145" s="20" t="e">
        <f>'1'!AC152</f>
        <v>#NUM!</v>
      </c>
      <c r="N145" s="23" t="e">
        <f t="shared" si="17"/>
        <v>#NUM!</v>
      </c>
      <c r="O145" s="23" t="e">
        <f>'1'!AD152</f>
        <v>#NUM!</v>
      </c>
      <c r="P145" s="23" t="e">
        <f t="shared" si="13"/>
        <v>#NUM!</v>
      </c>
      <c r="Q145" s="26"/>
      <c r="R145" s="36" t="e">
        <f t="shared" si="14"/>
        <v>#NUM!</v>
      </c>
    </row>
    <row r="146" spans="1:20" ht="15" thickBot="1" x14ac:dyDescent="0.4">
      <c r="A146" s="121"/>
      <c r="B146" s="37">
        <v>12</v>
      </c>
      <c r="C146" s="38"/>
      <c r="D146" s="39" t="str">
        <f>'1'!V153</f>
        <v>PC</v>
      </c>
      <c r="E146" s="40" t="e">
        <f>'1'!W153</f>
        <v>#NUM!</v>
      </c>
      <c r="F146" s="40" t="e">
        <f>'1'!X153</f>
        <v>#NUM!</v>
      </c>
      <c r="G146" s="41" t="e">
        <f t="shared" si="15"/>
        <v>#NUM!</v>
      </c>
      <c r="H146" s="41" t="e">
        <f>'1'!Y153</f>
        <v>#NUM!</v>
      </c>
      <c r="I146" s="42" t="e">
        <f t="shared" si="16"/>
        <v>#NUM!</v>
      </c>
      <c r="J146" s="43"/>
      <c r="K146" s="39" t="str">
        <f>'1'!AA153</f>
        <v>PC</v>
      </c>
      <c r="L146" s="39" t="e">
        <f>'1'!AB153</f>
        <v>#NUM!</v>
      </c>
      <c r="M146" s="39" t="e">
        <f>'1'!AC153</f>
        <v>#NUM!</v>
      </c>
      <c r="N146" s="42" t="e">
        <f t="shared" si="17"/>
        <v>#NUM!</v>
      </c>
      <c r="O146" s="42" t="e">
        <f>'1'!AD153</f>
        <v>#NUM!</v>
      </c>
      <c r="P146" s="42" t="e">
        <f t="shared" si="13"/>
        <v>#NUM!</v>
      </c>
      <c r="Q146" s="43"/>
      <c r="R146" s="44" t="e">
        <f t="shared" si="14"/>
        <v>#NUM!</v>
      </c>
      <c r="S146" s="12" t="e">
        <f>SUM(R135:R146)</f>
        <v>#NUM!</v>
      </c>
      <c r="T146" s="12" t="e">
        <f>T134+S146</f>
        <v>#NUM!</v>
      </c>
    </row>
    <row r="147" spans="1:20" x14ac:dyDescent="0.35">
      <c r="A147" s="119">
        <f>A135+1</f>
        <v>2036</v>
      </c>
      <c r="B147" s="28">
        <v>1</v>
      </c>
      <c r="C147" s="29"/>
      <c r="D147" s="30" t="str">
        <f>'1'!V154</f>
        <v>PC</v>
      </c>
      <c r="E147" s="31" t="e">
        <f>'1'!W154</f>
        <v>#NUM!</v>
      </c>
      <c r="F147" s="31" t="e">
        <f>'1'!X154</f>
        <v>#NUM!</v>
      </c>
      <c r="G147" s="32" t="e">
        <f t="shared" si="15"/>
        <v>#NUM!</v>
      </c>
      <c r="H147" s="32" t="e">
        <f>'1'!Y154</f>
        <v>#NUM!</v>
      </c>
      <c r="I147" s="33" t="e">
        <f t="shared" si="16"/>
        <v>#NUM!</v>
      </c>
      <c r="J147" s="34"/>
      <c r="K147" s="30" t="str">
        <f>'1'!AA154</f>
        <v>PC</v>
      </c>
      <c r="L147" s="30" t="e">
        <f>'1'!AB154</f>
        <v>#NUM!</v>
      </c>
      <c r="M147" s="30" t="e">
        <f>'1'!AC154</f>
        <v>#NUM!</v>
      </c>
      <c r="N147" s="33" t="e">
        <f t="shared" si="17"/>
        <v>#NUM!</v>
      </c>
      <c r="O147" s="33" t="e">
        <f>'1'!AD154</f>
        <v>#NUM!</v>
      </c>
      <c r="P147" s="33" t="e">
        <f t="shared" si="13"/>
        <v>#NUM!</v>
      </c>
      <c r="Q147" s="34"/>
      <c r="R147" s="35" t="e">
        <f t="shared" si="14"/>
        <v>#NUM!</v>
      </c>
    </row>
    <row r="148" spans="1:20" x14ac:dyDescent="0.35">
      <c r="A148" s="120"/>
      <c r="B148" s="19">
        <v>2</v>
      </c>
      <c r="D148" s="20" t="str">
        <f>'1'!V155</f>
        <v>PC</v>
      </c>
      <c r="E148" s="21" t="e">
        <f>'1'!W155</f>
        <v>#NUM!</v>
      </c>
      <c r="F148" s="21" t="e">
        <f>'1'!X155</f>
        <v>#NUM!</v>
      </c>
      <c r="G148" s="22" t="e">
        <f t="shared" si="15"/>
        <v>#NUM!</v>
      </c>
      <c r="H148" s="22" t="e">
        <f>'1'!Y155</f>
        <v>#NUM!</v>
      </c>
      <c r="I148" s="23" t="e">
        <f t="shared" si="16"/>
        <v>#NUM!</v>
      </c>
      <c r="K148" s="20" t="str">
        <f>'1'!AA155</f>
        <v>PC</v>
      </c>
      <c r="L148" s="20" t="e">
        <f>'1'!AB155</f>
        <v>#NUM!</v>
      </c>
      <c r="M148" s="20" t="e">
        <f>'1'!AC155</f>
        <v>#NUM!</v>
      </c>
      <c r="N148" s="23" t="e">
        <f t="shared" si="17"/>
        <v>#NUM!</v>
      </c>
      <c r="O148" s="23" t="e">
        <f>'1'!AD155</f>
        <v>#NUM!</v>
      </c>
      <c r="P148" s="23" t="e">
        <f t="shared" si="13"/>
        <v>#NUM!</v>
      </c>
      <c r="Q148" s="26"/>
      <c r="R148" s="36" t="e">
        <f t="shared" si="14"/>
        <v>#NUM!</v>
      </c>
    </row>
    <row r="149" spans="1:20" x14ac:dyDescent="0.35">
      <c r="A149" s="120"/>
      <c r="B149" s="19">
        <v>3</v>
      </c>
      <c r="D149" s="20" t="str">
        <f>'1'!V156</f>
        <v>PC</v>
      </c>
      <c r="E149" s="21" t="e">
        <f>'1'!W156</f>
        <v>#NUM!</v>
      </c>
      <c r="F149" s="21" t="e">
        <f>'1'!X156</f>
        <v>#NUM!</v>
      </c>
      <c r="G149" s="22" t="e">
        <f t="shared" si="15"/>
        <v>#NUM!</v>
      </c>
      <c r="H149" s="22" t="e">
        <f>'1'!Y156</f>
        <v>#NUM!</v>
      </c>
      <c r="I149" s="23" t="e">
        <f t="shared" si="16"/>
        <v>#NUM!</v>
      </c>
      <c r="K149" s="20" t="str">
        <f>'1'!AA156</f>
        <v>PC</v>
      </c>
      <c r="L149" s="20" t="e">
        <f>'1'!AB156</f>
        <v>#NUM!</v>
      </c>
      <c r="M149" s="20" t="e">
        <f>'1'!AC156</f>
        <v>#NUM!</v>
      </c>
      <c r="N149" s="23" t="e">
        <f t="shared" si="17"/>
        <v>#NUM!</v>
      </c>
      <c r="O149" s="23" t="e">
        <f>'1'!AD156</f>
        <v>#NUM!</v>
      </c>
      <c r="P149" s="23" t="e">
        <f t="shared" si="13"/>
        <v>#NUM!</v>
      </c>
      <c r="Q149" s="26"/>
      <c r="R149" s="36" t="e">
        <f t="shared" si="14"/>
        <v>#NUM!</v>
      </c>
    </row>
    <row r="150" spans="1:20" x14ac:dyDescent="0.35">
      <c r="A150" s="120"/>
      <c r="B150" s="19">
        <v>4</v>
      </c>
      <c r="D150" s="20" t="str">
        <f>'1'!V157</f>
        <v>PC</v>
      </c>
      <c r="E150" s="21" t="e">
        <f>'1'!W157</f>
        <v>#NUM!</v>
      </c>
      <c r="F150" s="21" t="e">
        <f>'1'!X157</f>
        <v>#NUM!</v>
      </c>
      <c r="G150" s="22" t="e">
        <f t="shared" si="15"/>
        <v>#NUM!</v>
      </c>
      <c r="H150" s="22" t="e">
        <f>'1'!Y157</f>
        <v>#NUM!</v>
      </c>
      <c r="I150" s="23" t="e">
        <f t="shared" si="16"/>
        <v>#NUM!</v>
      </c>
      <c r="K150" s="20" t="str">
        <f>'1'!AA157</f>
        <v>PC</v>
      </c>
      <c r="L150" s="20" t="e">
        <f>'1'!AB157</f>
        <v>#NUM!</v>
      </c>
      <c r="M150" s="20" t="e">
        <f>'1'!AC157</f>
        <v>#NUM!</v>
      </c>
      <c r="N150" s="23" t="e">
        <f t="shared" si="17"/>
        <v>#NUM!</v>
      </c>
      <c r="O150" s="23" t="e">
        <f>'1'!AD157</f>
        <v>#NUM!</v>
      </c>
      <c r="P150" s="23" t="e">
        <f t="shared" si="13"/>
        <v>#NUM!</v>
      </c>
      <c r="Q150" s="26"/>
      <c r="R150" s="36" t="e">
        <f t="shared" si="14"/>
        <v>#NUM!</v>
      </c>
    </row>
    <row r="151" spans="1:20" x14ac:dyDescent="0.35">
      <c r="A151" s="120"/>
      <c r="B151" s="19">
        <v>5</v>
      </c>
      <c r="D151" s="20" t="str">
        <f>'1'!V158</f>
        <v>PC</v>
      </c>
      <c r="E151" s="21" t="e">
        <f>'1'!W158</f>
        <v>#NUM!</v>
      </c>
      <c r="F151" s="21" t="e">
        <f>'1'!X158</f>
        <v>#NUM!</v>
      </c>
      <c r="G151" s="22" t="e">
        <f t="shared" si="15"/>
        <v>#NUM!</v>
      </c>
      <c r="H151" s="22" t="e">
        <f>'1'!Y158</f>
        <v>#NUM!</v>
      </c>
      <c r="I151" s="23" t="e">
        <f t="shared" si="16"/>
        <v>#NUM!</v>
      </c>
      <c r="K151" s="20" t="str">
        <f>'1'!AA158</f>
        <v>PC</v>
      </c>
      <c r="L151" s="20" t="e">
        <f>'1'!AB158</f>
        <v>#NUM!</v>
      </c>
      <c r="M151" s="20" t="e">
        <f>'1'!AC158</f>
        <v>#NUM!</v>
      </c>
      <c r="N151" s="23" t="e">
        <f t="shared" si="17"/>
        <v>#NUM!</v>
      </c>
      <c r="O151" s="23" t="e">
        <f>'1'!AD158</f>
        <v>#NUM!</v>
      </c>
      <c r="P151" s="23" t="e">
        <f t="shared" si="13"/>
        <v>#NUM!</v>
      </c>
      <c r="Q151" s="26"/>
      <c r="R151" s="36" t="e">
        <f t="shared" si="14"/>
        <v>#NUM!</v>
      </c>
    </row>
    <row r="152" spans="1:20" x14ac:dyDescent="0.35">
      <c r="A152" s="120"/>
      <c r="B152" s="19">
        <v>6</v>
      </c>
      <c r="D152" s="20" t="str">
        <f>'1'!V159</f>
        <v>PC</v>
      </c>
      <c r="E152" s="21" t="e">
        <f>'1'!W159</f>
        <v>#NUM!</v>
      </c>
      <c r="F152" s="21" t="e">
        <f>'1'!X159</f>
        <v>#NUM!</v>
      </c>
      <c r="G152" s="22" t="e">
        <f t="shared" si="15"/>
        <v>#NUM!</v>
      </c>
      <c r="H152" s="22" t="e">
        <f>'1'!Y159</f>
        <v>#NUM!</v>
      </c>
      <c r="I152" s="23" t="e">
        <f t="shared" si="16"/>
        <v>#NUM!</v>
      </c>
      <c r="K152" s="20" t="str">
        <f>'1'!AA159</f>
        <v>PC</v>
      </c>
      <c r="L152" s="20" t="e">
        <f>'1'!AB159</f>
        <v>#NUM!</v>
      </c>
      <c r="M152" s="20" t="e">
        <f>'1'!AC159</f>
        <v>#NUM!</v>
      </c>
      <c r="N152" s="23" t="e">
        <f t="shared" si="17"/>
        <v>#NUM!</v>
      </c>
      <c r="O152" s="23" t="e">
        <f>'1'!AD159</f>
        <v>#NUM!</v>
      </c>
      <c r="P152" s="23" t="e">
        <f t="shared" si="13"/>
        <v>#NUM!</v>
      </c>
      <c r="Q152" s="26"/>
      <c r="R152" s="36" t="e">
        <f t="shared" si="14"/>
        <v>#NUM!</v>
      </c>
    </row>
    <row r="153" spans="1:20" x14ac:dyDescent="0.35">
      <c r="A153" s="120"/>
      <c r="B153" s="19">
        <v>7</v>
      </c>
      <c r="D153" s="20" t="str">
        <f>'1'!V160</f>
        <v>PC</v>
      </c>
      <c r="E153" s="21" t="e">
        <f>'1'!W160</f>
        <v>#NUM!</v>
      </c>
      <c r="F153" s="21" t="e">
        <f>'1'!X160</f>
        <v>#NUM!</v>
      </c>
      <c r="G153" s="22" t="e">
        <f t="shared" si="15"/>
        <v>#NUM!</v>
      </c>
      <c r="H153" s="22" t="e">
        <f>'1'!Y160</f>
        <v>#NUM!</v>
      </c>
      <c r="I153" s="23" t="e">
        <f t="shared" si="16"/>
        <v>#NUM!</v>
      </c>
      <c r="K153" s="20" t="str">
        <f>'1'!AA160</f>
        <v>PC</v>
      </c>
      <c r="L153" s="20" t="e">
        <f>'1'!AB160</f>
        <v>#NUM!</v>
      </c>
      <c r="M153" s="20" t="e">
        <f>'1'!AC160</f>
        <v>#NUM!</v>
      </c>
      <c r="N153" s="23" t="e">
        <f t="shared" si="17"/>
        <v>#NUM!</v>
      </c>
      <c r="O153" s="23" t="e">
        <f>'1'!AD160</f>
        <v>#NUM!</v>
      </c>
      <c r="P153" s="23" t="e">
        <f t="shared" si="13"/>
        <v>#NUM!</v>
      </c>
      <c r="Q153" s="26"/>
      <c r="R153" s="36" t="e">
        <f t="shared" si="14"/>
        <v>#NUM!</v>
      </c>
    </row>
    <row r="154" spans="1:20" x14ac:dyDescent="0.35">
      <c r="A154" s="120"/>
      <c r="B154" s="19">
        <v>8</v>
      </c>
      <c r="D154" s="20" t="str">
        <f>'1'!V161</f>
        <v>PC</v>
      </c>
      <c r="E154" s="21" t="e">
        <f>'1'!W161</f>
        <v>#NUM!</v>
      </c>
      <c r="F154" s="21" t="e">
        <f>'1'!X161</f>
        <v>#NUM!</v>
      </c>
      <c r="G154" s="22" t="e">
        <f t="shared" si="15"/>
        <v>#NUM!</v>
      </c>
      <c r="H154" s="22" t="e">
        <f>'1'!Y161</f>
        <v>#NUM!</v>
      </c>
      <c r="I154" s="23" t="e">
        <f t="shared" si="16"/>
        <v>#NUM!</v>
      </c>
      <c r="K154" s="20" t="str">
        <f>'1'!AA161</f>
        <v>PC</v>
      </c>
      <c r="L154" s="20" t="e">
        <f>'1'!AB161</f>
        <v>#NUM!</v>
      </c>
      <c r="M154" s="20" t="e">
        <f>'1'!AC161</f>
        <v>#NUM!</v>
      </c>
      <c r="N154" s="23" t="e">
        <f t="shared" si="17"/>
        <v>#NUM!</v>
      </c>
      <c r="O154" s="23" t="e">
        <f>'1'!AD161</f>
        <v>#NUM!</v>
      </c>
      <c r="P154" s="23" t="e">
        <f t="shared" si="13"/>
        <v>#NUM!</v>
      </c>
      <c r="Q154" s="26"/>
      <c r="R154" s="36" t="e">
        <f t="shared" si="14"/>
        <v>#NUM!</v>
      </c>
    </row>
    <row r="155" spans="1:20" x14ac:dyDescent="0.35">
      <c r="A155" s="120"/>
      <c r="B155" s="19">
        <v>9</v>
      </c>
      <c r="D155" s="20" t="str">
        <f>'1'!V162</f>
        <v>PC</v>
      </c>
      <c r="E155" s="21" t="e">
        <f>'1'!W162</f>
        <v>#NUM!</v>
      </c>
      <c r="F155" s="21" t="e">
        <f>'1'!X162</f>
        <v>#NUM!</v>
      </c>
      <c r="G155" s="22" t="e">
        <f t="shared" si="15"/>
        <v>#NUM!</v>
      </c>
      <c r="H155" s="22" t="e">
        <f>'1'!Y162</f>
        <v>#NUM!</v>
      </c>
      <c r="I155" s="23" t="e">
        <f t="shared" si="16"/>
        <v>#NUM!</v>
      </c>
      <c r="K155" s="20" t="str">
        <f>'1'!AA162</f>
        <v>PC</v>
      </c>
      <c r="L155" s="20" t="e">
        <f>'1'!AB162</f>
        <v>#NUM!</v>
      </c>
      <c r="M155" s="20" t="e">
        <f>'1'!AC162</f>
        <v>#NUM!</v>
      </c>
      <c r="N155" s="23" t="e">
        <f t="shared" si="17"/>
        <v>#NUM!</v>
      </c>
      <c r="O155" s="23" t="e">
        <f>'1'!AD162</f>
        <v>#NUM!</v>
      </c>
      <c r="P155" s="23" t="e">
        <f t="shared" si="13"/>
        <v>#NUM!</v>
      </c>
      <c r="Q155" s="26"/>
      <c r="R155" s="36" t="e">
        <f t="shared" si="14"/>
        <v>#NUM!</v>
      </c>
    </row>
    <row r="156" spans="1:20" x14ac:dyDescent="0.35">
      <c r="A156" s="120"/>
      <c r="B156" s="19">
        <v>10</v>
      </c>
      <c r="D156" s="20" t="str">
        <f>'1'!V163</f>
        <v>PC</v>
      </c>
      <c r="E156" s="21" t="e">
        <f>'1'!W163</f>
        <v>#NUM!</v>
      </c>
      <c r="F156" s="21" t="e">
        <f>'1'!X163</f>
        <v>#NUM!</v>
      </c>
      <c r="G156" s="22" t="e">
        <f t="shared" si="15"/>
        <v>#NUM!</v>
      </c>
      <c r="H156" s="22" t="e">
        <f>'1'!Y163</f>
        <v>#NUM!</v>
      </c>
      <c r="I156" s="23" t="e">
        <f t="shared" si="16"/>
        <v>#NUM!</v>
      </c>
      <c r="K156" s="20" t="str">
        <f>'1'!AA163</f>
        <v>PC</v>
      </c>
      <c r="L156" s="20" t="e">
        <f>'1'!AB163</f>
        <v>#NUM!</v>
      </c>
      <c r="M156" s="20" t="e">
        <f>'1'!AC163</f>
        <v>#NUM!</v>
      </c>
      <c r="N156" s="23" t="e">
        <f t="shared" si="17"/>
        <v>#NUM!</v>
      </c>
      <c r="O156" s="23" t="e">
        <f>'1'!AD163</f>
        <v>#NUM!</v>
      </c>
      <c r="P156" s="23" t="e">
        <f t="shared" si="13"/>
        <v>#NUM!</v>
      </c>
      <c r="Q156" s="26"/>
      <c r="R156" s="36" t="e">
        <f t="shared" si="14"/>
        <v>#NUM!</v>
      </c>
    </row>
    <row r="157" spans="1:20" x14ac:dyDescent="0.35">
      <c r="A157" s="120"/>
      <c r="B157" s="19">
        <v>11</v>
      </c>
      <c r="D157" s="20" t="str">
        <f>'1'!V164</f>
        <v>PC</v>
      </c>
      <c r="E157" s="21" t="e">
        <f>'1'!W164</f>
        <v>#NUM!</v>
      </c>
      <c r="F157" s="21" t="e">
        <f>'1'!X164</f>
        <v>#NUM!</v>
      </c>
      <c r="G157" s="22" t="e">
        <f t="shared" si="15"/>
        <v>#NUM!</v>
      </c>
      <c r="H157" s="22" t="e">
        <f>'1'!Y164</f>
        <v>#NUM!</v>
      </c>
      <c r="I157" s="23" t="e">
        <f t="shared" si="16"/>
        <v>#NUM!</v>
      </c>
      <c r="K157" s="20" t="str">
        <f>'1'!AA164</f>
        <v>PC</v>
      </c>
      <c r="L157" s="20" t="e">
        <f>'1'!AB164</f>
        <v>#NUM!</v>
      </c>
      <c r="M157" s="20" t="e">
        <f>'1'!AC164</f>
        <v>#NUM!</v>
      </c>
      <c r="N157" s="23" t="e">
        <f t="shared" si="17"/>
        <v>#NUM!</v>
      </c>
      <c r="O157" s="23" t="e">
        <f>'1'!AD164</f>
        <v>#NUM!</v>
      </c>
      <c r="P157" s="23" t="e">
        <f t="shared" si="13"/>
        <v>#NUM!</v>
      </c>
      <c r="Q157" s="26"/>
      <c r="R157" s="36" t="e">
        <f t="shared" si="14"/>
        <v>#NUM!</v>
      </c>
    </row>
    <row r="158" spans="1:20" ht="15" thickBot="1" x14ac:dyDescent="0.4">
      <c r="A158" s="121"/>
      <c r="B158" s="37">
        <v>12</v>
      </c>
      <c r="C158" s="38"/>
      <c r="D158" s="39" t="str">
        <f>'1'!V165</f>
        <v>PC</v>
      </c>
      <c r="E158" s="40" t="e">
        <f>'1'!W165</f>
        <v>#NUM!</v>
      </c>
      <c r="F158" s="40" t="e">
        <f>'1'!X165</f>
        <v>#NUM!</v>
      </c>
      <c r="G158" s="41" t="e">
        <f t="shared" si="15"/>
        <v>#NUM!</v>
      </c>
      <c r="H158" s="41" t="e">
        <f>'1'!Y165</f>
        <v>#NUM!</v>
      </c>
      <c r="I158" s="42" t="e">
        <f t="shared" si="16"/>
        <v>#NUM!</v>
      </c>
      <c r="J158" s="43"/>
      <c r="K158" s="39" t="str">
        <f>'1'!AA165</f>
        <v>PC</v>
      </c>
      <c r="L158" s="39" t="e">
        <f>'1'!AB165</f>
        <v>#NUM!</v>
      </c>
      <c r="M158" s="39" t="e">
        <f>'1'!AC165</f>
        <v>#NUM!</v>
      </c>
      <c r="N158" s="42" t="e">
        <f t="shared" si="17"/>
        <v>#NUM!</v>
      </c>
      <c r="O158" s="42" t="e">
        <f>'1'!AD165</f>
        <v>#NUM!</v>
      </c>
      <c r="P158" s="42" t="e">
        <f t="shared" si="13"/>
        <v>#NUM!</v>
      </c>
      <c r="Q158" s="43"/>
      <c r="R158" s="44" t="e">
        <f t="shared" si="14"/>
        <v>#NUM!</v>
      </c>
      <c r="S158" s="12" t="e">
        <f>SUM(R147:R158)</f>
        <v>#NUM!</v>
      </c>
      <c r="T158" s="12" t="e">
        <f>T146+S158</f>
        <v>#NUM!</v>
      </c>
    </row>
    <row r="159" spans="1:20" x14ac:dyDescent="0.35">
      <c r="A159" s="119">
        <f>A147+1</f>
        <v>2037</v>
      </c>
      <c r="B159" s="28">
        <v>1</v>
      </c>
      <c r="C159" s="29"/>
      <c r="D159" s="30" t="str">
        <f>'1'!V166</f>
        <v>PC</v>
      </c>
      <c r="E159" s="31" t="e">
        <f>'1'!W166</f>
        <v>#NUM!</v>
      </c>
      <c r="F159" s="31" t="e">
        <f>'1'!X166</f>
        <v>#NUM!</v>
      </c>
      <c r="G159" s="32" t="e">
        <f t="shared" si="15"/>
        <v>#NUM!</v>
      </c>
      <c r="H159" s="32" t="e">
        <f>'1'!Y166</f>
        <v>#NUM!</v>
      </c>
      <c r="I159" s="33" t="e">
        <f t="shared" si="16"/>
        <v>#NUM!</v>
      </c>
      <c r="J159" s="34"/>
      <c r="K159" s="30" t="str">
        <f>'1'!AA166</f>
        <v>PC</v>
      </c>
      <c r="L159" s="30" t="e">
        <f>'1'!AB166</f>
        <v>#NUM!</v>
      </c>
      <c r="M159" s="30" t="e">
        <f>'1'!AC166</f>
        <v>#NUM!</v>
      </c>
      <c r="N159" s="33" t="e">
        <f t="shared" si="17"/>
        <v>#NUM!</v>
      </c>
      <c r="O159" s="33" t="e">
        <f>'1'!AD166</f>
        <v>#NUM!</v>
      </c>
      <c r="P159" s="33" t="e">
        <f t="shared" si="13"/>
        <v>#NUM!</v>
      </c>
      <c r="Q159" s="34"/>
      <c r="R159" s="35" t="e">
        <f t="shared" si="14"/>
        <v>#NUM!</v>
      </c>
    </row>
    <row r="160" spans="1:20" x14ac:dyDescent="0.35">
      <c r="A160" s="120"/>
      <c r="B160" s="19">
        <v>2</v>
      </c>
      <c r="D160" s="20" t="str">
        <f>'1'!V167</f>
        <v>PC</v>
      </c>
      <c r="E160" s="21" t="e">
        <f>'1'!W167</f>
        <v>#NUM!</v>
      </c>
      <c r="F160" s="21" t="e">
        <f>'1'!X167</f>
        <v>#NUM!</v>
      </c>
      <c r="G160" s="22" t="e">
        <f t="shared" si="15"/>
        <v>#NUM!</v>
      </c>
      <c r="H160" s="22" t="e">
        <f>'1'!Y167</f>
        <v>#NUM!</v>
      </c>
      <c r="I160" s="23" t="e">
        <f t="shared" si="16"/>
        <v>#NUM!</v>
      </c>
      <c r="K160" s="20" t="str">
        <f>'1'!AA167</f>
        <v>PC</v>
      </c>
      <c r="L160" s="20" t="e">
        <f>'1'!AB167</f>
        <v>#NUM!</v>
      </c>
      <c r="M160" s="20" t="e">
        <f>'1'!AC167</f>
        <v>#NUM!</v>
      </c>
      <c r="N160" s="23" t="e">
        <f t="shared" si="17"/>
        <v>#NUM!</v>
      </c>
      <c r="O160" s="23" t="e">
        <f>'1'!AD167</f>
        <v>#NUM!</v>
      </c>
      <c r="P160" s="23" t="e">
        <f t="shared" si="13"/>
        <v>#NUM!</v>
      </c>
      <c r="Q160" s="26"/>
      <c r="R160" s="36" t="e">
        <f t="shared" si="14"/>
        <v>#NUM!</v>
      </c>
    </row>
    <row r="161" spans="1:20" x14ac:dyDescent="0.35">
      <c r="A161" s="120"/>
      <c r="B161" s="19">
        <v>3</v>
      </c>
      <c r="D161" s="20" t="str">
        <f>'1'!V168</f>
        <v>PC</v>
      </c>
      <c r="E161" s="21" t="e">
        <f>'1'!W168</f>
        <v>#NUM!</v>
      </c>
      <c r="F161" s="21" t="e">
        <f>'1'!X168</f>
        <v>#NUM!</v>
      </c>
      <c r="G161" s="22" t="e">
        <f t="shared" si="15"/>
        <v>#NUM!</v>
      </c>
      <c r="H161" s="22" t="e">
        <f>'1'!Y168</f>
        <v>#NUM!</v>
      </c>
      <c r="I161" s="23" t="e">
        <f t="shared" si="16"/>
        <v>#NUM!</v>
      </c>
      <c r="K161" s="20" t="str">
        <f>'1'!AA168</f>
        <v>PC</v>
      </c>
      <c r="L161" s="20" t="e">
        <f>'1'!AB168</f>
        <v>#NUM!</v>
      </c>
      <c r="M161" s="20" t="e">
        <f>'1'!AC168</f>
        <v>#NUM!</v>
      </c>
      <c r="N161" s="23" t="e">
        <f t="shared" si="17"/>
        <v>#NUM!</v>
      </c>
      <c r="O161" s="23" t="e">
        <f>'1'!AD168</f>
        <v>#NUM!</v>
      </c>
      <c r="P161" s="23" t="e">
        <f t="shared" si="13"/>
        <v>#NUM!</v>
      </c>
      <c r="Q161" s="26"/>
      <c r="R161" s="36" t="e">
        <f t="shared" si="14"/>
        <v>#NUM!</v>
      </c>
    </row>
    <row r="162" spans="1:20" x14ac:dyDescent="0.35">
      <c r="A162" s="120"/>
      <c r="B162" s="19">
        <v>4</v>
      </c>
      <c r="D162" s="20" t="str">
        <f>'1'!V169</f>
        <v>PC</v>
      </c>
      <c r="E162" s="21" t="e">
        <f>'1'!W169</f>
        <v>#NUM!</v>
      </c>
      <c r="F162" s="21" t="e">
        <f>'1'!X169</f>
        <v>#NUM!</v>
      </c>
      <c r="G162" s="22" t="e">
        <f t="shared" si="15"/>
        <v>#NUM!</v>
      </c>
      <c r="H162" s="22" t="e">
        <f>'1'!Y169</f>
        <v>#NUM!</v>
      </c>
      <c r="I162" s="23" t="e">
        <f t="shared" si="16"/>
        <v>#NUM!</v>
      </c>
      <c r="K162" s="20" t="str">
        <f>'1'!AA169</f>
        <v>PC</v>
      </c>
      <c r="L162" s="20" t="e">
        <f>'1'!AB169</f>
        <v>#NUM!</v>
      </c>
      <c r="M162" s="20" t="e">
        <f>'1'!AC169</f>
        <v>#NUM!</v>
      </c>
      <c r="N162" s="23" t="e">
        <f t="shared" si="17"/>
        <v>#NUM!</v>
      </c>
      <c r="O162" s="23" t="e">
        <f>'1'!AD169</f>
        <v>#NUM!</v>
      </c>
      <c r="P162" s="23" t="e">
        <f t="shared" si="13"/>
        <v>#NUM!</v>
      </c>
      <c r="Q162" s="26"/>
      <c r="R162" s="36" t="e">
        <f t="shared" si="14"/>
        <v>#NUM!</v>
      </c>
    </row>
    <row r="163" spans="1:20" x14ac:dyDescent="0.35">
      <c r="A163" s="120"/>
      <c r="B163" s="19">
        <v>5</v>
      </c>
      <c r="D163" s="20" t="str">
        <f>'1'!V170</f>
        <v>PC</v>
      </c>
      <c r="E163" s="21" t="e">
        <f>'1'!W170</f>
        <v>#NUM!</v>
      </c>
      <c r="F163" s="21" t="e">
        <f>'1'!X170</f>
        <v>#NUM!</v>
      </c>
      <c r="G163" s="22" t="e">
        <f t="shared" si="15"/>
        <v>#NUM!</v>
      </c>
      <c r="H163" s="22" t="e">
        <f>'1'!Y170</f>
        <v>#NUM!</v>
      </c>
      <c r="I163" s="23" t="e">
        <f t="shared" si="16"/>
        <v>#NUM!</v>
      </c>
      <c r="K163" s="20" t="str">
        <f>'1'!AA170</f>
        <v>PC</v>
      </c>
      <c r="L163" s="20" t="e">
        <f>'1'!AB170</f>
        <v>#NUM!</v>
      </c>
      <c r="M163" s="20" t="e">
        <f>'1'!AC170</f>
        <v>#NUM!</v>
      </c>
      <c r="N163" s="23" t="e">
        <f t="shared" si="17"/>
        <v>#NUM!</v>
      </c>
      <c r="O163" s="23" t="e">
        <f>'1'!AD170</f>
        <v>#NUM!</v>
      </c>
      <c r="P163" s="23" t="e">
        <f t="shared" si="13"/>
        <v>#NUM!</v>
      </c>
      <c r="Q163" s="26"/>
      <c r="R163" s="36" t="e">
        <f t="shared" si="14"/>
        <v>#NUM!</v>
      </c>
    </row>
    <row r="164" spans="1:20" x14ac:dyDescent="0.35">
      <c r="A164" s="120"/>
      <c r="B164" s="19">
        <v>6</v>
      </c>
      <c r="D164" s="20" t="str">
        <f>'1'!V171</f>
        <v>PC</v>
      </c>
      <c r="E164" s="21" t="e">
        <f>'1'!W171</f>
        <v>#NUM!</v>
      </c>
      <c r="F164" s="21" t="e">
        <f>'1'!X171</f>
        <v>#NUM!</v>
      </c>
      <c r="G164" s="22" t="e">
        <f t="shared" si="15"/>
        <v>#NUM!</v>
      </c>
      <c r="H164" s="22" t="e">
        <f>'1'!Y171</f>
        <v>#NUM!</v>
      </c>
      <c r="I164" s="23" t="e">
        <f t="shared" si="16"/>
        <v>#NUM!</v>
      </c>
      <c r="K164" s="20" t="str">
        <f>'1'!AA171</f>
        <v>PC</v>
      </c>
      <c r="L164" s="20" t="e">
        <f>'1'!AB171</f>
        <v>#NUM!</v>
      </c>
      <c r="M164" s="20" t="e">
        <f>'1'!AC171</f>
        <v>#NUM!</v>
      </c>
      <c r="N164" s="23" t="e">
        <f t="shared" si="17"/>
        <v>#NUM!</v>
      </c>
      <c r="O164" s="23" t="e">
        <f>'1'!AD171</f>
        <v>#NUM!</v>
      </c>
      <c r="P164" s="23" t="e">
        <f t="shared" si="13"/>
        <v>#NUM!</v>
      </c>
      <c r="Q164" s="26"/>
      <c r="R164" s="36" t="e">
        <f t="shared" si="14"/>
        <v>#NUM!</v>
      </c>
    </row>
    <row r="165" spans="1:20" x14ac:dyDescent="0.35">
      <c r="A165" s="120"/>
      <c r="B165" s="19">
        <v>7</v>
      </c>
      <c r="D165" s="20" t="str">
        <f>'1'!V172</f>
        <v>PC</v>
      </c>
      <c r="E165" s="21" t="e">
        <f>'1'!W172</f>
        <v>#NUM!</v>
      </c>
      <c r="F165" s="21" t="e">
        <f>'1'!X172</f>
        <v>#NUM!</v>
      </c>
      <c r="G165" s="22" t="e">
        <f t="shared" si="15"/>
        <v>#NUM!</v>
      </c>
      <c r="H165" s="22" t="e">
        <f>'1'!Y172</f>
        <v>#NUM!</v>
      </c>
      <c r="I165" s="23" t="e">
        <f t="shared" si="16"/>
        <v>#NUM!</v>
      </c>
      <c r="K165" s="20" t="str">
        <f>'1'!AA172</f>
        <v>PC</v>
      </c>
      <c r="L165" s="20" t="e">
        <f>'1'!AB172</f>
        <v>#NUM!</v>
      </c>
      <c r="M165" s="20" t="e">
        <f>'1'!AC172</f>
        <v>#NUM!</v>
      </c>
      <c r="N165" s="23" t="e">
        <f t="shared" si="17"/>
        <v>#NUM!</v>
      </c>
      <c r="O165" s="23" t="e">
        <f>'1'!AD172</f>
        <v>#NUM!</v>
      </c>
      <c r="P165" s="23" t="e">
        <f t="shared" si="13"/>
        <v>#NUM!</v>
      </c>
      <c r="Q165" s="26"/>
      <c r="R165" s="36" t="e">
        <f t="shared" si="14"/>
        <v>#NUM!</v>
      </c>
    </row>
    <row r="166" spans="1:20" x14ac:dyDescent="0.35">
      <c r="A166" s="120"/>
      <c r="B166" s="19">
        <v>8</v>
      </c>
      <c r="D166" s="20" t="str">
        <f>'1'!V173</f>
        <v>PC</v>
      </c>
      <c r="E166" s="21" t="e">
        <f>'1'!W173</f>
        <v>#NUM!</v>
      </c>
      <c r="F166" s="21" t="e">
        <f>'1'!X173</f>
        <v>#NUM!</v>
      </c>
      <c r="G166" s="22" t="e">
        <f t="shared" si="15"/>
        <v>#NUM!</v>
      </c>
      <c r="H166" s="22" t="e">
        <f>'1'!Y173</f>
        <v>#NUM!</v>
      </c>
      <c r="I166" s="23" t="e">
        <f t="shared" si="16"/>
        <v>#NUM!</v>
      </c>
      <c r="K166" s="20" t="str">
        <f>'1'!AA173</f>
        <v>PC</v>
      </c>
      <c r="L166" s="20" t="e">
        <f>'1'!AB173</f>
        <v>#NUM!</v>
      </c>
      <c r="M166" s="20" t="e">
        <f>'1'!AC173</f>
        <v>#NUM!</v>
      </c>
      <c r="N166" s="23" t="e">
        <f t="shared" si="17"/>
        <v>#NUM!</v>
      </c>
      <c r="O166" s="23" t="e">
        <f>'1'!AD173</f>
        <v>#NUM!</v>
      </c>
      <c r="P166" s="23" t="e">
        <f t="shared" si="13"/>
        <v>#NUM!</v>
      </c>
      <c r="Q166" s="26"/>
      <c r="R166" s="36" t="e">
        <f t="shared" si="14"/>
        <v>#NUM!</v>
      </c>
    </row>
    <row r="167" spans="1:20" x14ac:dyDescent="0.35">
      <c r="A167" s="120"/>
      <c r="B167" s="19">
        <v>9</v>
      </c>
      <c r="D167" s="20" t="str">
        <f>'1'!V174</f>
        <v>PC</v>
      </c>
      <c r="E167" s="21" t="e">
        <f>'1'!W174</f>
        <v>#NUM!</v>
      </c>
      <c r="F167" s="21" t="e">
        <f>'1'!X174</f>
        <v>#NUM!</v>
      </c>
      <c r="G167" s="22" t="e">
        <f t="shared" si="15"/>
        <v>#NUM!</v>
      </c>
      <c r="H167" s="22" t="e">
        <f>'1'!Y174</f>
        <v>#NUM!</v>
      </c>
      <c r="I167" s="23" t="e">
        <f t="shared" si="16"/>
        <v>#NUM!</v>
      </c>
      <c r="K167" s="20" t="str">
        <f>'1'!AA174</f>
        <v>PC</v>
      </c>
      <c r="L167" s="20" t="e">
        <f>'1'!AB174</f>
        <v>#NUM!</v>
      </c>
      <c r="M167" s="20" t="e">
        <f>'1'!AC174</f>
        <v>#NUM!</v>
      </c>
      <c r="N167" s="23" t="e">
        <f t="shared" si="17"/>
        <v>#NUM!</v>
      </c>
      <c r="O167" s="23" t="e">
        <f>'1'!AD174</f>
        <v>#NUM!</v>
      </c>
      <c r="P167" s="23" t="e">
        <f t="shared" si="13"/>
        <v>#NUM!</v>
      </c>
      <c r="Q167" s="26"/>
      <c r="R167" s="36" t="e">
        <f t="shared" si="14"/>
        <v>#NUM!</v>
      </c>
    </row>
    <row r="168" spans="1:20" x14ac:dyDescent="0.35">
      <c r="A168" s="120"/>
      <c r="B168" s="19">
        <v>10</v>
      </c>
      <c r="D168" s="20" t="str">
        <f>'1'!V175</f>
        <v>PC</v>
      </c>
      <c r="E168" s="21" t="e">
        <f>'1'!W175</f>
        <v>#NUM!</v>
      </c>
      <c r="F168" s="21" t="e">
        <f>'1'!X175</f>
        <v>#NUM!</v>
      </c>
      <c r="G168" s="22" t="e">
        <f t="shared" si="15"/>
        <v>#NUM!</v>
      </c>
      <c r="H168" s="22" t="e">
        <f>'1'!Y175</f>
        <v>#NUM!</v>
      </c>
      <c r="I168" s="23" t="e">
        <f t="shared" si="16"/>
        <v>#NUM!</v>
      </c>
      <c r="K168" s="20" t="str">
        <f>'1'!AA175</f>
        <v>PC</v>
      </c>
      <c r="L168" s="20" t="e">
        <f>'1'!AB175</f>
        <v>#NUM!</v>
      </c>
      <c r="M168" s="20" t="e">
        <f>'1'!AC175</f>
        <v>#NUM!</v>
      </c>
      <c r="N168" s="23" t="e">
        <f t="shared" si="17"/>
        <v>#NUM!</v>
      </c>
      <c r="O168" s="23" t="e">
        <f>'1'!AD175</f>
        <v>#NUM!</v>
      </c>
      <c r="P168" s="23" t="e">
        <f t="shared" si="13"/>
        <v>#NUM!</v>
      </c>
      <c r="Q168" s="26"/>
      <c r="R168" s="36" t="e">
        <f t="shared" si="14"/>
        <v>#NUM!</v>
      </c>
    </row>
    <row r="169" spans="1:20" x14ac:dyDescent="0.35">
      <c r="A169" s="120"/>
      <c r="B169" s="19">
        <v>11</v>
      </c>
      <c r="D169" s="20" t="str">
        <f>'1'!V176</f>
        <v>PC</v>
      </c>
      <c r="E169" s="21" t="e">
        <f>'1'!W176</f>
        <v>#NUM!</v>
      </c>
      <c r="F169" s="21" t="e">
        <f>'1'!X176</f>
        <v>#NUM!</v>
      </c>
      <c r="G169" s="22" t="e">
        <f t="shared" si="15"/>
        <v>#NUM!</v>
      </c>
      <c r="H169" s="22" t="e">
        <f>'1'!Y176</f>
        <v>#NUM!</v>
      </c>
      <c r="I169" s="23" t="e">
        <f t="shared" si="16"/>
        <v>#NUM!</v>
      </c>
      <c r="K169" s="20" t="str">
        <f>'1'!AA176</f>
        <v>PC</v>
      </c>
      <c r="L169" s="20" t="e">
        <f>'1'!AB176</f>
        <v>#NUM!</v>
      </c>
      <c r="M169" s="20" t="e">
        <f>'1'!AC176</f>
        <v>#NUM!</v>
      </c>
      <c r="N169" s="23" t="e">
        <f t="shared" si="17"/>
        <v>#NUM!</v>
      </c>
      <c r="O169" s="23" t="e">
        <f>'1'!AD176</f>
        <v>#NUM!</v>
      </c>
      <c r="P169" s="23" t="e">
        <f t="shared" si="13"/>
        <v>#NUM!</v>
      </c>
      <c r="Q169" s="26"/>
      <c r="R169" s="36" t="e">
        <f t="shared" si="14"/>
        <v>#NUM!</v>
      </c>
    </row>
    <row r="170" spans="1:20" ht="15" thickBot="1" x14ac:dyDescent="0.4">
      <c r="A170" s="121"/>
      <c r="B170" s="37">
        <v>12</v>
      </c>
      <c r="C170" s="38"/>
      <c r="D170" s="39" t="str">
        <f>'1'!V177</f>
        <v>PC</v>
      </c>
      <c r="E170" s="40" t="e">
        <f>'1'!W177</f>
        <v>#NUM!</v>
      </c>
      <c r="F170" s="40" t="e">
        <f>'1'!X177</f>
        <v>#NUM!</v>
      </c>
      <c r="G170" s="41" t="e">
        <f t="shared" si="15"/>
        <v>#NUM!</v>
      </c>
      <c r="H170" s="41" t="e">
        <f>'1'!Y177</f>
        <v>#NUM!</v>
      </c>
      <c r="I170" s="42" t="e">
        <f t="shared" si="16"/>
        <v>#NUM!</v>
      </c>
      <c r="J170" s="43"/>
      <c r="K170" s="39" t="str">
        <f>'1'!AA177</f>
        <v>PC</v>
      </c>
      <c r="L170" s="39" t="e">
        <f>'1'!AB177</f>
        <v>#NUM!</v>
      </c>
      <c r="M170" s="39" t="e">
        <f>'1'!AC177</f>
        <v>#NUM!</v>
      </c>
      <c r="N170" s="42" t="e">
        <f t="shared" si="17"/>
        <v>#NUM!</v>
      </c>
      <c r="O170" s="42" t="e">
        <f>'1'!AD177</f>
        <v>#NUM!</v>
      </c>
      <c r="P170" s="42" t="e">
        <f t="shared" si="13"/>
        <v>#NUM!</v>
      </c>
      <c r="Q170" s="43"/>
      <c r="R170" s="44" t="e">
        <f t="shared" si="14"/>
        <v>#NUM!</v>
      </c>
      <c r="S170" s="12" t="e">
        <f>SUM(R159:R170)</f>
        <v>#NUM!</v>
      </c>
      <c r="T170" s="12" t="e">
        <f>T158+S170</f>
        <v>#NUM!</v>
      </c>
    </row>
    <row r="171" spans="1:20" x14ac:dyDescent="0.35">
      <c r="A171" s="119">
        <f>A159+1</f>
        <v>2038</v>
      </c>
      <c r="B171" s="28">
        <v>1</v>
      </c>
      <c r="D171" s="30" t="str">
        <f>'1'!V178</f>
        <v>PC</v>
      </c>
      <c r="E171" s="31" t="e">
        <f>'1'!W178</f>
        <v>#NUM!</v>
      </c>
      <c r="F171" s="31" t="e">
        <f>'1'!X178</f>
        <v>#NUM!</v>
      </c>
      <c r="G171" s="32" t="e">
        <f t="shared" si="15"/>
        <v>#NUM!</v>
      </c>
      <c r="H171" s="32" t="e">
        <f>'1'!Y178</f>
        <v>#NUM!</v>
      </c>
      <c r="I171" s="33" t="e">
        <f t="shared" si="16"/>
        <v>#NUM!</v>
      </c>
      <c r="J171" s="34"/>
      <c r="K171" s="30" t="str">
        <f>'1'!AA178</f>
        <v>PC</v>
      </c>
      <c r="L171" s="30" t="e">
        <f>'1'!AB178</f>
        <v>#NUM!</v>
      </c>
      <c r="M171" s="30" t="e">
        <f>'1'!AC178</f>
        <v>#NUM!</v>
      </c>
      <c r="N171" s="33" t="e">
        <f t="shared" si="17"/>
        <v>#NUM!</v>
      </c>
      <c r="O171" s="33" t="e">
        <f>'1'!AD178</f>
        <v>#NUM!</v>
      </c>
      <c r="P171" s="33" t="e">
        <f t="shared" ref="P171:P234" si="18">N171+O171</f>
        <v>#NUM!</v>
      </c>
      <c r="Q171" s="34"/>
      <c r="R171" s="35" t="e">
        <f t="shared" ref="R171:R234" si="19">I171-P171</f>
        <v>#NUM!</v>
      </c>
    </row>
    <row r="172" spans="1:20" x14ac:dyDescent="0.35">
      <c r="A172" s="120"/>
      <c r="B172" s="19">
        <v>2</v>
      </c>
      <c r="D172" s="20" t="str">
        <f>'1'!V179</f>
        <v>PC</v>
      </c>
      <c r="E172" s="21" t="e">
        <f>'1'!W179</f>
        <v>#NUM!</v>
      </c>
      <c r="F172" s="21" t="e">
        <f>'1'!X179</f>
        <v>#NUM!</v>
      </c>
      <c r="G172" s="22" t="e">
        <f t="shared" si="15"/>
        <v>#NUM!</v>
      </c>
      <c r="H172" s="22" t="e">
        <f>'1'!Y179</f>
        <v>#NUM!</v>
      </c>
      <c r="I172" s="23" t="e">
        <f t="shared" si="16"/>
        <v>#NUM!</v>
      </c>
      <c r="K172" s="20" t="str">
        <f>'1'!AA179</f>
        <v>PC</v>
      </c>
      <c r="L172" s="20" t="e">
        <f>'1'!AB179</f>
        <v>#NUM!</v>
      </c>
      <c r="M172" s="20" t="e">
        <f>'1'!AC179</f>
        <v>#NUM!</v>
      </c>
      <c r="N172" s="23" t="e">
        <f t="shared" si="17"/>
        <v>#NUM!</v>
      </c>
      <c r="O172" s="23" t="e">
        <f>'1'!AD179</f>
        <v>#NUM!</v>
      </c>
      <c r="P172" s="23" t="e">
        <f t="shared" si="18"/>
        <v>#NUM!</v>
      </c>
      <c r="Q172" s="26"/>
      <c r="R172" s="36" t="e">
        <f t="shared" si="19"/>
        <v>#NUM!</v>
      </c>
    </row>
    <row r="173" spans="1:20" x14ac:dyDescent="0.35">
      <c r="A173" s="120"/>
      <c r="B173" s="19">
        <v>3</v>
      </c>
      <c r="D173" s="20" t="str">
        <f>'1'!V180</f>
        <v>PC</v>
      </c>
      <c r="E173" s="21" t="e">
        <f>'1'!W180</f>
        <v>#NUM!</v>
      </c>
      <c r="F173" s="21" t="e">
        <f>'1'!X180</f>
        <v>#NUM!</v>
      </c>
      <c r="G173" s="22" t="e">
        <f t="shared" si="15"/>
        <v>#NUM!</v>
      </c>
      <c r="H173" s="22" t="e">
        <f>'1'!Y180</f>
        <v>#NUM!</v>
      </c>
      <c r="I173" s="23" t="e">
        <f t="shared" si="16"/>
        <v>#NUM!</v>
      </c>
      <c r="K173" s="20" t="str">
        <f>'1'!AA180</f>
        <v>PC</v>
      </c>
      <c r="L173" s="20" t="e">
        <f>'1'!AB180</f>
        <v>#NUM!</v>
      </c>
      <c r="M173" s="20" t="e">
        <f>'1'!AC180</f>
        <v>#NUM!</v>
      </c>
      <c r="N173" s="23" t="e">
        <f t="shared" si="17"/>
        <v>#NUM!</v>
      </c>
      <c r="O173" s="23" t="e">
        <f>'1'!AD180</f>
        <v>#NUM!</v>
      </c>
      <c r="P173" s="23" t="e">
        <f t="shared" si="18"/>
        <v>#NUM!</v>
      </c>
      <c r="Q173" s="26"/>
      <c r="R173" s="36" t="e">
        <f t="shared" si="19"/>
        <v>#NUM!</v>
      </c>
    </row>
    <row r="174" spans="1:20" x14ac:dyDescent="0.35">
      <c r="A174" s="120"/>
      <c r="B174" s="19">
        <v>4</v>
      </c>
      <c r="D174" s="20" t="str">
        <f>'1'!V181</f>
        <v>PC</v>
      </c>
      <c r="E174" s="21" t="e">
        <f>'1'!W181</f>
        <v>#NUM!</v>
      </c>
      <c r="F174" s="21" t="e">
        <f>'1'!X181</f>
        <v>#NUM!</v>
      </c>
      <c r="G174" s="22" t="e">
        <f t="shared" si="15"/>
        <v>#NUM!</v>
      </c>
      <c r="H174" s="22" t="e">
        <f>'1'!Y181</f>
        <v>#NUM!</v>
      </c>
      <c r="I174" s="23" t="e">
        <f t="shared" si="16"/>
        <v>#NUM!</v>
      </c>
      <c r="K174" s="20" t="str">
        <f>'1'!AA181</f>
        <v>PC</v>
      </c>
      <c r="L174" s="20" t="e">
        <f>'1'!AB181</f>
        <v>#NUM!</v>
      </c>
      <c r="M174" s="20" t="e">
        <f>'1'!AC181</f>
        <v>#NUM!</v>
      </c>
      <c r="N174" s="23" t="e">
        <f t="shared" si="17"/>
        <v>#NUM!</v>
      </c>
      <c r="O174" s="23" t="e">
        <f>'1'!AD181</f>
        <v>#NUM!</v>
      </c>
      <c r="P174" s="23" t="e">
        <f t="shared" si="18"/>
        <v>#NUM!</v>
      </c>
      <c r="Q174" s="26"/>
      <c r="R174" s="36" t="e">
        <f t="shared" si="19"/>
        <v>#NUM!</v>
      </c>
    </row>
    <row r="175" spans="1:20" x14ac:dyDescent="0.35">
      <c r="A175" s="120"/>
      <c r="B175" s="19">
        <v>5</v>
      </c>
      <c r="D175" s="20" t="str">
        <f>'1'!V182</f>
        <v>PC</v>
      </c>
      <c r="E175" s="21" t="e">
        <f>'1'!W182</f>
        <v>#NUM!</v>
      </c>
      <c r="F175" s="21" t="e">
        <f>'1'!X182</f>
        <v>#NUM!</v>
      </c>
      <c r="G175" s="22" t="e">
        <f t="shared" si="15"/>
        <v>#NUM!</v>
      </c>
      <c r="H175" s="22" t="e">
        <f>'1'!Y182</f>
        <v>#NUM!</v>
      </c>
      <c r="I175" s="23" t="e">
        <f t="shared" si="16"/>
        <v>#NUM!</v>
      </c>
      <c r="K175" s="20" t="str">
        <f>'1'!AA182</f>
        <v>PC</v>
      </c>
      <c r="L175" s="20" t="e">
        <f>'1'!AB182</f>
        <v>#NUM!</v>
      </c>
      <c r="M175" s="20" t="e">
        <f>'1'!AC182</f>
        <v>#NUM!</v>
      </c>
      <c r="N175" s="23" t="e">
        <f t="shared" si="17"/>
        <v>#NUM!</v>
      </c>
      <c r="O175" s="23" t="e">
        <f>'1'!AD182</f>
        <v>#NUM!</v>
      </c>
      <c r="P175" s="23" t="e">
        <f t="shared" si="18"/>
        <v>#NUM!</v>
      </c>
      <c r="Q175" s="26"/>
      <c r="R175" s="36" t="e">
        <f t="shared" si="19"/>
        <v>#NUM!</v>
      </c>
    </row>
    <row r="176" spans="1:20" x14ac:dyDescent="0.35">
      <c r="A176" s="120"/>
      <c r="B176" s="19">
        <v>6</v>
      </c>
      <c r="D176" s="20" t="str">
        <f>'1'!V183</f>
        <v>PC</v>
      </c>
      <c r="E176" s="21" t="e">
        <f>'1'!W183</f>
        <v>#NUM!</v>
      </c>
      <c r="F176" s="21" t="e">
        <f>'1'!X183</f>
        <v>#NUM!</v>
      </c>
      <c r="G176" s="22" t="e">
        <f t="shared" si="15"/>
        <v>#NUM!</v>
      </c>
      <c r="H176" s="22" t="e">
        <f>'1'!Y183</f>
        <v>#NUM!</v>
      </c>
      <c r="I176" s="23" t="e">
        <f t="shared" si="16"/>
        <v>#NUM!</v>
      </c>
      <c r="K176" s="20" t="str">
        <f>'1'!AA183</f>
        <v>PC</v>
      </c>
      <c r="L176" s="20" t="e">
        <f>'1'!AB183</f>
        <v>#NUM!</v>
      </c>
      <c r="M176" s="20" t="e">
        <f>'1'!AC183</f>
        <v>#NUM!</v>
      </c>
      <c r="N176" s="23" t="e">
        <f t="shared" si="17"/>
        <v>#NUM!</v>
      </c>
      <c r="O176" s="23" t="e">
        <f>'1'!AD183</f>
        <v>#NUM!</v>
      </c>
      <c r="P176" s="23" t="e">
        <f t="shared" si="18"/>
        <v>#NUM!</v>
      </c>
      <c r="Q176" s="26"/>
      <c r="R176" s="36" t="e">
        <f t="shared" si="19"/>
        <v>#NUM!</v>
      </c>
    </row>
    <row r="177" spans="1:20" x14ac:dyDescent="0.35">
      <c r="A177" s="120"/>
      <c r="B177" s="19">
        <v>7</v>
      </c>
      <c r="D177" s="20" t="str">
        <f>'1'!V184</f>
        <v>PC</v>
      </c>
      <c r="E177" s="21" t="e">
        <f>'1'!W184</f>
        <v>#NUM!</v>
      </c>
      <c r="F177" s="21" t="e">
        <f>'1'!X184</f>
        <v>#NUM!</v>
      </c>
      <c r="G177" s="22" t="e">
        <f t="shared" si="15"/>
        <v>#NUM!</v>
      </c>
      <c r="H177" s="22" t="e">
        <f>'1'!Y184</f>
        <v>#NUM!</v>
      </c>
      <c r="I177" s="23" t="e">
        <f t="shared" si="16"/>
        <v>#NUM!</v>
      </c>
      <c r="K177" s="20" t="str">
        <f>'1'!AA184</f>
        <v>PC</v>
      </c>
      <c r="L177" s="20" t="e">
        <f>'1'!AB184</f>
        <v>#NUM!</v>
      </c>
      <c r="M177" s="20" t="e">
        <f>'1'!AC184</f>
        <v>#NUM!</v>
      </c>
      <c r="N177" s="23" t="e">
        <f t="shared" si="17"/>
        <v>#NUM!</v>
      </c>
      <c r="O177" s="23" t="e">
        <f>'1'!AD184</f>
        <v>#NUM!</v>
      </c>
      <c r="P177" s="23" t="e">
        <f t="shared" si="18"/>
        <v>#NUM!</v>
      </c>
      <c r="Q177" s="26"/>
      <c r="R177" s="36" t="e">
        <f t="shared" si="19"/>
        <v>#NUM!</v>
      </c>
    </row>
    <row r="178" spans="1:20" x14ac:dyDescent="0.35">
      <c r="A178" s="120"/>
      <c r="B178" s="19">
        <v>8</v>
      </c>
      <c r="D178" s="20" t="str">
        <f>'1'!V185</f>
        <v>PC</v>
      </c>
      <c r="E178" s="21" t="e">
        <f>'1'!W185</f>
        <v>#NUM!</v>
      </c>
      <c r="F178" s="21" t="e">
        <f>'1'!X185</f>
        <v>#NUM!</v>
      </c>
      <c r="G178" s="22" t="e">
        <f t="shared" si="15"/>
        <v>#NUM!</v>
      </c>
      <c r="H178" s="22" t="e">
        <f>'1'!Y185</f>
        <v>#NUM!</v>
      </c>
      <c r="I178" s="23" t="e">
        <f t="shared" si="16"/>
        <v>#NUM!</v>
      </c>
      <c r="K178" s="20" t="str">
        <f>'1'!AA185</f>
        <v>PC</v>
      </c>
      <c r="L178" s="20" t="e">
        <f>'1'!AB185</f>
        <v>#NUM!</v>
      </c>
      <c r="M178" s="20" t="e">
        <f>'1'!AC185</f>
        <v>#NUM!</v>
      </c>
      <c r="N178" s="23" t="e">
        <f t="shared" si="17"/>
        <v>#NUM!</v>
      </c>
      <c r="O178" s="23" t="e">
        <f>'1'!AD185</f>
        <v>#NUM!</v>
      </c>
      <c r="P178" s="23" t="e">
        <f t="shared" si="18"/>
        <v>#NUM!</v>
      </c>
      <c r="Q178" s="26"/>
      <c r="R178" s="36" t="e">
        <f t="shared" si="19"/>
        <v>#NUM!</v>
      </c>
    </row>
    <row r="179" spans="1:20" x14ac:dyDescent="0.35">
      <c r="A179" s="120"/>
      <c r="B179" s="19">
        <v>9</v>
      </c>
      <c r="D179" s="20" t="str">
        <f>'1'!V186</f>
        <v>PC</v>
      </c>
      <c r="E179" s="21" t="e">
        <f>'1'!W186</f>
        <v>#NUM!</v>
      </c>
      <c r="F179" s="21" t="e">
        <f>'1'!X186</f>
        <v>#NUM!</v>
      </c>
      <c r="G179" s="22" t="e">
        <f t="shared" si="15"/>
        <v>#NUM!</v>
      </c>
      <c r="H179" s="22" t="e">
        <f>'1'!Y186</f>
        <v>#NUM!</v>
      </c>
      <c r="I179" s="23" t="e">
        <f t="shared" si="16"/>
        <v>#NUM!</v>
      </c>
      <c r="K179" s="20" t="str">
        <f>'1'!AA186</f>
        <v>PC</v>
      </c>
      <c r="L179" s="20" t="e">
        <f>'1'!AB186</f>
        <v>#NUM!</v>
      </c>
      <c r="M179" s="20" t="e">
        <f>'1'!AC186</f>
        <v>#NUM!</v>
      </c>
      <c r="N179" s="23" t="e">
        <f t="shared" si="17"/>
        <v>#NUM!</v>
      </c>
      <c r="O179" s="23" t="e">
        <f>'1'!AD186</f>
        <v>#NUM!</v>
      </c>
      <c r="P179" s="23" t="e">
        <f t="shared" si="18"/>
        <v>#NUM!</v>
      </c>
      <c r="Q179" s="26"/>
      <c r="R179" s="36" t="e">
        <f t="shared" si="19"/>
        <v>#NUM!</v>
      </c>
    </row>
    <row r="180" spans="1:20" x14ac:dyDescent="0.35">
      <c r="A180" s="120"/>
      <c r="B180" s="19">
        <v>10</v>
      </c>
      <c r="D180" s="20" t="str">
        <f>'1'!V187</f>
        <v>PC</v>
      </c>
      <c r="E180" s="21" t="e">
        <f>'1'!W187</f>
        <v>#NUM!</v>
      </c>
      <c r="F180" s="21" t="e">
        <f>'1'!X187</f>
        <v>#NUM!</v>
      </c>
      <c r="G180" s="22" t="e">
        <f t="shared" si="15"/>
        <v>#NUM!</v>
      </c>
      <c r="H180" s="22" t="e">
        <f>'1'!Y187</f>
        <v>#NUM!</v>
      </c>
      <c r="I180" s="23" t="e">
        <f t="shared" si="16"/>
        <v>#NUM!</v>
      </c>
      <c r="K180" s="20" t="str">
        <f>'1'!AA187</f>
        <v>PC</v>
      </c>
      <c r="L180" s="20" t="e">
        <f>'1'!AB187</f>
        <v>#NUM!</v>
      </c>
      <c r="M180" s="20" t="e">
        <f>'1'!AC187</f>
        <v>#NUM!</v>
      </c>
      <c r="N180" s="23" t="e">
        <f t="shared" si="17"/>
        <v>#NUM!</v>
      </c>
      <c r="O180" s="23" t="e">
        <f>'1'!AD187</f>
        <v>#NUM!</v>
      </c>
      <c r="P180" s="23" t="e">
        <f t="shared" si="18"/>
        <v>#NUM!</v>
      </c>
      <c r="Q180" s="26"/>
      <c r="R180" s="36" t="e">
        <f t="shared" si="19"/>
        <v>#NUM!</v>
      </c>
    </row>
    <row r="181" spans="1:20" x14ac:dyDescent="0.35">
      <c r="A181" s="120"/>
      <c r="B181" s="19">
        <v>11</v>
      </c>
      <c r="D181" s="20" t="str">
        <f>'1'!V188</f>
        <v>PC</v>
      </c>
      <c r="E181" s="21" t="e">
        <f>'1'!W188</f>
        <v>#NUM!</v>
      </c>
      <c r="F181" s="21" t="e">
        <f>'1'!X188</f>
        <v>#NUM!</v>
      </c>
      <c r="G181" s="22" t="e">
        <f t="shared" si="15"/>
        <v>#NUM!</v>
      </c>
      <c r="H181" s="22" t="e">
        <f>'1'!Y188</f>
        <v>#NUM!</v>
      </c>
      <c r="I181" s="23" t="e">
        <f t="shared" si="16"/>
        <v>#NUM!</v>
      </c>
      <c r="K181" s="20" t="str">
        <f>'1'!AA188</f>
        <v>PC</v>
      </c>
      <c r="L181" s="20" t="e">
        <f>'1'!AB188</f>
        <v>#NUM!</v>
      </c>
      <c r="M181" s="20" t="e">
        <f>'1'!AC188</f>
        <v>#NUM!</v>
      </c>
      <c r="N181" s="23" t="e">
        <f t="shared" si="17"/>
        <v>#NUM!</v>
      </c>
      <c r="O181" s="23" t="e">
        <f>'1'!AD188</f>
        <v>#NUM!</v>
      </c>
      <c r="P181" s="23" t="e">
        <f t="shared" si="18"/>
        <v>#NUM!</v>
      </c>
      <c r="Q181" s="26"/>
      <c r="R181" s="36" t="e">
        <f t="shared" si="19"/>
        <v>#NUM!</v>
      </c>
    </row>
    <row r="182" spans="1:20" ht="15" thickBot="1" x14ac:dyDescent="0.4">
      <c r="A182" s="121"/>
      <c r="B182" s="37">
        <v>12</v>
      </c>
      <c r="D182" s="39" t="str">
        <f>'1'!V189</f>
        <v>PC</v>
      </c>
      <c r="E182" s="40" t="e">
        <f>'1'!W189</f>
        <v>#NUM!</v>
      </c>
      <c r="F182" s="40" t="e">
        <f>'1'!X189</f>
        <v>#NUM!</v>
      </c>
      <c r="G182" s="41" t="e">
        <f t="shared" si="15"/>
        <v>#NUM!</v>
      </c>
      <c r="H182" s="41" t="e">
        <f>'1'!Y189</f>
        <v>#NUM!</v>
      </c>
      <c r="I182" s="42" t="e">
        <f t="shared" si="16"/>
        <v>#NUM!</v>
      </c>
      <c r="J182" s="43"/>
      <c r="K182" s="39" t="str">
        <f>'1'!AA189</f>
        <v>PC</v>
      </c>
      <c r="L182" s="39" t="e">
        <f>'1'!AB189</f>
        <v>#NUM!</v>
      </c>
      <c r="M182" s="39" t="e">
        <f>'1'!AC189</f>
        <v>#NUM!</v>
      </c>
      <c r="N182" s="42" t="e">
        <f t="shared" si="17"/>
        <v>#NUM!</v>
      </c>
      <c r="O182" s="42" t="e">
        <f>'1'!AD189</f>
        <v>#NUM!</v>
      </c>
      <c r="P182" s="42" t="e">
        <f t="shared" si="18"/>
        <v>#NUM!</v>
      </c>
      <c r="Q182" s="43"/>
      <c r="R182" s="44" t="e">
        <f t="shared" si="19"/>
        <v>#NUM!</v>
      </c>
      <c r="S182" s="12" t="e">
        <f>SUM(R171:R182)</f>
        <v>#NUM!</v>
      </c>
      <c r="T182" s="12" t="e">
        <f>T170+S182</f>
        <v>#NUM!</v>
      </c>
    </row>
    <row r="183" spans="1:20" x14ac:dyDescent="0.35">
      <c r="A183" s="119">
        <f>A171+1</f>
        <v>2039</v>
      </c>
      <c r="B183" s="28">
        <v>1</v>
      </c>
      <c r="C183" s="34"/>
      <c r="D183" s="30" t="str">
        <f>'1'!V190</f>
        <v>PC</v>
      </c>
      <c r="E183" s="31" t="e">
        <f>'1'!W190</f>
        <v>#NUM!</v>
      </c>
      <c r="F183" s="31" t="e">
        <f>'1'!X190</f>
        <v>#NUM!</v>
      </c>
      <c r="G183" s="32" t="e">
        <f t="shared" si="15"/>
        <v>#NUM!</v>
      </c>
      <c r="H183" s="32" t="e">
        <f>'1'!Y190</f>
        <v>#NUM!</v>
      </c>
      <c r="I183" s="33" t="e">
        <f t="shared" si="16"/>
        <v>#NUM!</v>
      </c>
      <c r="J183" s="34"/>
      <c r="K183" s="30" t="str">
        <f>'1'!AA190</f>
        <v>PC</v>
      </c>
      <c r="L183" s="30" t="e">
        <f>'1'!AB190</f>
        <v>#NUM!</v>
      </c>
      <c r="M183" s="30" t="e">
        <f>'1'!AC190</f>
        <v>#NUM!</v>
      </c>
      <c r="N183" s="33" t="e">
        <f t="shared" si="17"/>
        <v>#NUM!</v>
      </c>
      <c r="O183" s="33" t="e">
        <f>'1'!AD190</f>
        <v>#NUM!</v>
      </c>
      <c r="P183" s="33" t="e">
        <f t="shared" si="18"/>
        <v>#NUM!</v>
      </c>
      <c r="Q183" s="34"/>
      <c r="R183" s="35" t="e">
        <f t="shared" si="19"/>
        <v>#NUM!</v>
      </c>
    </row>
    <row r="184" spans="1:20" x14ac:dyDescent="0.35">
      <c r="A184" s="120"/>
      <c r="B184" s="19">
        <v>2</v>
      </c>
      <c r="C184" s="26"/>
      <c r="D184" s="20" t="str">
        <f>'1'!V191</f>
        <v>PC</v>
      </c>
      <c r="E184" s="21" t="e">
        <f>'1'!W191</f>
        <v>#NUM!</v>
      </c>
      <c r="F184" s="21" t="e">
        <f>'1'!X191</f>
        <v>#NUM!</v>
      </c>
      <c r="G184" s="22" t="e">
        <f t="shared" si="15"/>
        <v>#NUM!</v>
      </c>
      <c r="H184" s="22" t="e">
        <f>'1'!Y191</f>
        <v>#NUM!</v>
      </c>
      <c r="I184" s="23" t="e">
        <f t="shared" si="16"/>
        <v>#NUM!</v>
      </c>
      <c r="K184" s="20" t="str">
        <f>'1'!AA191</f>
        <v>PC</v>
      </c>
      <c r="L184" s="20" t="e">
        <f>'1'!AB191</f>
        <v>#NUM!</v>
      </c>
      <c r="M184" s="20" t="e">
        <f>'1'!AC191</f>
        <v>#NUM!</v>
      </c>
      <c r="N184" s="23" t="e">
        <f t="shared" si="17"/>
        <v>#NUM!</v>
      </c>
      <c r="O184" s="23" t="e">
        <f>'1'!AD191</f>
        <v>#NUM!</v>
      </c>
      <c r="P184" s="23" t="e">
        <f t="shared" si="18"/>
        <v>#NUM!</v>
      </c>
      <c r="Q184" s="26"/>
      <c r="R184" s="36" t="e">
        <f t="shared" si="19"/>
        <v>#NUM!</v>
      </c>
    </row>
    <row r="185" spans="1:20" x14ac:dyDescent="0.35">
      <c r="A185" s="120"/>
      <c r="B185" s="19">
        <v>3</v>
      </c>
      <c r="C185" s="26"/>
      <c r="D185" s="20" t="str">
        <f>'1'!V192</f>
        <v>PC</v>
      </c>
      <c r="E185" s="21" t="e">
        <f>'1'!W192</f>
        <v>#NUM!</v>
      </c>
      <c r="F185" s="21" t="e">
        <f>'1'!X192</f>
        <v>#NUM!</v>
      </c>
      <c r="G185" s="22" t="e">
        <f t="shared" si="15"/>
        <v>#NUM!</v>
      </c>
      <c r="H185" s="22" t="e">
        <f>'1'!Y192</f>
        <v>#NUM!</v>
      </c>
      <c r="I185" s="23" t="e">
        <f t="shared" si="16"/>
        <v>#NUM!</v>
      </c>
      <c r="K185" s="20" t="str">
        <f>'1'!AA192</f>
        <v>PC</v>
      </c>
      <c r="L185" s="20" t="e">
        <f>'1'!AB192</f>
        <v>#NUM!</v>
      </c>
      <c r="M185" s="20" t="e">
        <f>'1'!AC192</f>
        <v>#NUM!</v>
      </c>
      <c r="N185" s="23" t="e">
        <f t="shared" si="17"/>
        <v>#NUM!</v>
      </c>
      <c r="O185" s="23" t="e">
        <f>'1'!AD192</f>
        <v>#NUM!</v>
      </c>
      <c r="P185" s="23" t="e">
        <f t="shared" si="18"/>
        <v>#NUM!</v>
      </c>
      <c r="Q185" s="26"/>
      <c r="R185" s="36" t="e">
        <f t="shared" si="19"/>
        <v>#NUM!</v>
      </c>
    </row>
    <row r="186" spans="1:20" x14ac:dyDescent="0.35">
      <c r="A186" s="120"/>
      <c r="B186" s="19">
        <v>4</v>
      </c>
      <c r="C186" s="26"/>
      <c r="D186" s="20" t="str">
        <f>'1'!V193</f>
        <v>PC</v>
      </c>
      <c r="E186" s="21" t="e">
        <f>'1'!W193</f>
        <v>#NUM!</v>
      </c>
      <c r="F186" s="21" t="e">
        <f>'1'!X193</f>
        <v>#NUM!</v>
      </c>
      <c r="G186" s="22" t="e">
        <f t="shared" si="15"/>
        <v>#NUM!</v>
      </c>
      <c r="H186" s="22" t="e">
        <f>'1'!Y193</f>
        <v>#NUM!</v>
      </c>
      <c r="I186" s="23" t="e">
        <f t="shared" si="16"/>
        <v>#NUM!</v>
      </c>
      <c r="K186" s="20" t="str">
        <f>'1'!AA193</f>
        <v>PC</v>
      </c>
      <c r="L186" s="20" t="e">
        <f>'1'!AB193</f>
        <v>#NUM!</v>
      </c>
      <c r="M186" s="20" t="e">
        <f>'1'!AC193</f>
        <v>#NUM!</v>
      </c>
      <c r="N186" s="23" t="e">
        <f t="shared" si="17"/>
        <v>#NUM!</v>
      </c>
      <c r="O186" s="23" t="e">
        <f>'1'!AD193</f>
        <v>#NUM!</v>
      </c>
      <c r="P186" s="23" t="e">
        <f t="shared" si="18"/>
        <v>#NUM!</v>
      </c>
      <c r="Q186" s="26"/>
      <c r="R186" s="36" t="e">
        <f t="shared" si="19"/>
        <v>#NUM!</v>
      </c>
    </row>
    <row r="187" spans="1:20" x14ac:dyDescent="0.35">
      <c r="A187" s="120"/>
      <c r="B187" s="19">
        <v>5</v>
      </c>
      <c r="C187" s="26"/>
      <c r="D187" s="20" t="str">
        <f>'1'!V194</f>
        <v>PC</v>
      </c>
      <c r="E187" s="21" t="e">
        <f>'1'!W194</f>
        <v>#NUM!</v>
      </c>
      <c r="F187" s="21" t="e">
        <f>'1'!X194</f>
        <v>#NUM!</v>
      </c>
      <c r="G187" s="22" t="e">
        <f t="shared" si="15"/>
        <v>#NUM!</v>
      </c>
      <c r="H187" s="22" t="e">
        <f>'1'!Y194</f>
        <v>#NUM!</v>
      </c>
      <c r="I187" s="23" t="e">
        <f t="shared" si="16"/>
        <v>#NUM!</v>
      </c>
      <c r="K187" s="20" t="str">
        <f>'1'!AA194</f>
        <v>PC</v>
      </c>
      <c r="L187" s="20" t="e">
        <f>'1'!AB194</f>
        <v>#NUM!</v>
      </c>
      <c r="M187" s="20" t="e">
        <f>'1'!AC194</f>
        <v>#NUM!</v>
      </c>
      <c r="N187" s="23" t="e">
        <f t="shared" si="17"/>
        <v>#NUM!</v>
      </c>
      <c r="O187" s="23" t="e">
        <f>'1'!AD194</f>
        <v>#NUM!</v>
      </c>
      <c r="P187" s="23" t="e">
        <f t="shared" si="18"/>
        <v>#NUM!</v>
      </c>
      <c r="Q187" s="26"/>
      <c r="R187" s="36" t="e">
        <f t="shared" si="19"/>
        <v>#NUM!</v>
      </c>
    </row>
    <row r="188" spans="1:20" x14ac:dyDescent="0.35">
      <c r="A188" s="120"/>
      <c r="B188" s="19">
        <v>6</v>
      </c>
      <c r="C188" s="26"/>
      <c r="D188" s="20" t="str">
        <f>'1'!V195</f>
        <v>PC</v>
      </c>
      <c r="E188" s="21" t="e">
        <f>'1'!W195</f>
        <v>#NUM!</v>
      </c>
      <c r="F188" s="21" t="e">
        <f>'1'!X195</f>
        <v>#NUM!</v>
      </c>
      <c r="G188" s="22" t="e">
        <f t="shared" si="15"/>
        <v>#NUM!</v>
      </c>
      <c r="H188" s="22" t="e">
        <f>'1'!Y195</f>
        <v>#NUM!</v>
      </c>
      <c r="I188" s="23" t="e">
        <f t="shared" si="16"/>
        <v>#NUM!</v>
      </c>
      <c r="K188" s="20" t="str">
        <f>'1'!AA195</f>
        <v>PC</v>
      </c>
      <c r="L188" s="20" t="e">
        <f>'1'!AB195</f>
        <v>#NUM!</v>
      </c>
      <c r="M188" s="20" t="e">
        <f>'1'!AC195</f>
        <v>#NUM!</v>
      </c>
      <c r="N188" s="23" t="e">
        <f t="shared" si="17"/>
        <v>#NUM!</v>
      </c>
      <c r="O188" s="23" t="e">
        <f>'1'!AD195</f>
        <v>#NUM!</v>
      </c>
      <c r="P188" s="23" t="e">
        <f t="shared" si="18"/>
        <v>#NUM!</v>
      </c>
      <c r="Q188" s="26"/>
      <c r="R188" s="36" t="e">
        <f t="shared" si="19"/>
        <v>#NUM!</v>
      </c>
    </row>
    <row r="189" spans="1:20" x14ac:dyDescent="0.35">
      <c r="A189" s="120"/>
      <c r="B189" s="19">
        <v>7</v>
      </c>
      <c r="C189" s="26"/>
      <c r="D189" s="20" t="str">
        <f>'1'!V196</f>
        <v>PC</v>
      </c>
      <c r="E189" s="21" t="e">
        <f>'1'!W196</f>
        <v>#NUM!</v>
      </c>
      <c r="F189" s="21" t="e">
        <f>'1'!X196</f>
        <v>#NUM!</v>
      </c>
      <c r="G189" s="22" t="e">
        <f t="shared" si="15"/>
        <v>#NUM!</v>
      </c>
      <c r="H189" s="22" t="e">
        <f>'1'!Y196</f>
        <v>#NUM!</v>
      </c>
      <c r="I189" s="23" t="e">
        <f t="shared" si="16"/>
        <v>#NUM!</v>
      </c>
      <c r="K189" s="20" t="str">
        <f>'1'!AA196</f>
        <v>PC</v>
      </c>
      <c r="L189" s="20" t="e">
        <f>'1'!AB196</f>
        <v>#NUM!</v>
      </c>
      <c r="M189" s="20" t="e">
        <f>'1'!AC196</f>
        <v>#NUM!</v>
      </c>
      <c r="N189" s="23" t="e">
        <f t="shared" si="17"/>
        <v>#NUM!</v>
      </c>
      <c r="O189" s="23" t="e">
        <f>'1'!AD196</f>
        <v>#NUM!</v>
      </c>
      <c r="P189" s="23" t="e">
        <f t="shared" si="18"/>
        <v>#NUM!</v>
      </c>
      <c r="Q189" s="26"/>
      <c r="R189" s="36" t="e">
        <f t="shared" si="19"/>
        <v>#NUM!</v>
      </c>
    </row>
    <row r="190" spans="1:20" x14ac:dyDescent="0.35">
      <c r="A190" s="120"/>
      <c r="B190" s="19">
        <v>8</v>
      </c>
      <c r="C190" s="26"/>
      <c r="D190" s="20" t="str">
        <f>'1'!V197</f>
        <v>PC</v>
      </c>
      <c r="E190" s="21" t="e">
        <f>'1'!W197</f>
        <v>#NUM!</v>
      </c>
      <c r="F190" s="21" t="e">
        <f>'1'!X197</f>
        <v>#NUM!</v>
      </c>
      <c r="G190" s="22" t="e">
        <f t="shared" si="15"/>
        <v>#NUM!</v>
      </c>
      <c r="H190" s="22" t="e">
        <f>'1'!Y197</f>
        <v>#NUM!</v>
      </c>
      <c r="I190" s="23" t="e">
        <f t="shared" si="16"/>
        <v>#NUM!</v>
      </c>
      <c r="K190" s="20" t="str">
        <f>'1'!AA197</f>
        <v>PC</v>
      </c>
      <c r="L190" s="20" t="e">
        <f>'1'!AB197</f>
        <v>#NUM!</v>
      </c>
      <c r="M190" s="20" t="e">
        <f>'1'!AC197</f>
        <v>#NUM!</v>
      </c>
      <c r="N190" s="23" t="e">
        <f t="shared" si="17"/>
        <v>#NUM!</v>
      </c>
      <c r="O190" s="23" t="e">
        <f>'1'!AD197</f>
        <v>#NUM!</v>
      </c>
      <c r="P190" s="23" t="e">
        <f t="shared" si="18"/>
        <v>#NUM!</v>
      </c>
      <c r="Q190" s="26"/>
      <c r="R190" s="36" t="e">
        <f t="shared" si="19"/>
        <v>#NUM!</v>
      </c>
    </row>
    <row r="191" spans="1:20" x14ac:dyDescent="0.35">
      <c r="A191" s="120"/>
      <c r="B191" s="19">
        <v>9</v>
      </c>
      <c r="C191" s="26"/>
      <c r="D191" s="20" t="str">
        <f>'1'!V198</f>
        <v>PC</v>
      </c>
      <c r="E191" s="21" t="e">
        <f>'1'!W198</f>
        <v>#NUM!</v>
      </c>
      <c r="F191" s="21" t="e">
        <f>'1'!X198</f>
        <v>#NUM!</v>
      </c>
      <c r="G191" s="22" t="e">
        <f t="shared" si="15"/>
        <v>#NUM!</v>
      </c>
      <c r="H191" s="22" t="e">
        <f>'1'!Y198</f>
        <v>#NUM!</v>
      </c>
      <c r="I191" s="23" t="e">
        <f t="shared" si="16"/>
        <v>#NUM!</v>
      </c>
      <c r="K191" s="20" t="str">
        <f>'1'!AA198</f>
        <v>PC</v>
      </c>
      <c r="L191" s="20" t="e">
        <f>'1'!AB198</f>
        <v>#NUM!</v>
      </c>
      <c r="M191" s="20" t="e">
        <f>'1'!AC198</f>
        <v>#NUM!</v>
      </c>
      <c r="N191" s="23" t="e">
        <f t="shared" si="17"/>
        <v>#NUM!</v>
      </c>
      <c r="O191" s="23" t="e">
        <f>'1'!AD198</f>
        <v>#NUM!</v>
      </c>
      <c r="P191" s="23" t="e">
        <f t="shared" si="18"/>
        <v>#NUM!</v>
      </c>
      <c r="Q191" s="26"/>
      <c r="R191" s="36" t="e">
        <f t="shared" si="19"/>
        <v>#NUM!</v>
      </c>
    </row>
    <row r="192" spans="1:20" x14ac:dyDescent="0.35">
      <c r="A192" s="120"/>
      <c r="B192" s="19">
        <v>10</v>
      </c>
      <c r="C192" s="26"/>
      <c r="D192" s="20" t="str">
        <f>'1'!V199</f>
        <v>PC</v>
      </c>
      <c r="E192" s="21" t="e">
        <f>'1'!W199</f>
        <v>#NUM!</v>
      </c>
      <c r="F192" s="21" t="e">
        <f>'1'!X199</f>
        <v>#NUM!</v>
      </c>
      <c r="G192" s="22" t="e">
        <f t="shared" si="15"/>
        <v>#NUM!</v>
      </c>
      <c r="H192" s="22" t="e">
        <f>'1'!Y199</f>
        <v>#NUM!</v>
      </c>
      <c r="I192" s="23" t="e">
        <f t="shared" si="16"/>
        <v>#NUM!</v>
      </c>
      <c r="K192" s="20" t="str">
        <f>'1'!AA199</f>
        <v>PC</v>
      </c>
      <c r="L192" s="20" t="e">
        <f>'1'!AB199</f>
        <v>#NUM!</v>
      </c>
      <c r="M192" s="20" t="e">
        <f>'1'!AC199</f>
        <v>#NUM!</v>
      </c>
      <c r="N192" s="23" t="e">
        <f t="shared" si="17"/>
        <v>#NUM!</v>
      </c>
      <c r="O192" s="23" t="e">
        <f>'1'!AD199</f>
        <v>#NUM!</v>
      </c>
      <c r="P192" s="23" t="e">
        <f t="shared" si="18"/>
        <v>#NUM!</v>
      </c>
      <c r="Q192" s="26"/>
      <c r="R192" s="36" t="e">
        <f t="shared" si="19"/>
        <v>#NUM!</v>
      </c>
    </row>
    <row r="193" spans="1:20" x14ac:dyDescent="0.35">
      <c r="A193" s="120"/>
      <c r="B193" s="19">
        <v>11</v>
      </c>
      <c r="C193" s="26"/>
      <c r="D193" s="20" t="str">
        <f>'1'!V200</f>
        <v>PC</v>
      </c>
      <c r="E193" s="21" t="e">
        <f>'1'!W200</f>
        <v>#NUM!</v>
      </c>
      <c r="F193" s="21" t="e">
        <f>'1'!X200</f>
        <v>#NUM!</v>
      </c>
      <c r="G193" s="22" t="e">
        <f t="shared" si="15"/>
        <v>#NUM!</v>
      </c>
      <c r="H193" s="22" t="e">
        <f>'1'!Y200</f>
        <v>#NUM!</v>
      </c>
      <c r="I193" s="23" t="e">
        <f t="shared" si="16"/>
        <v>#NUM!</v>
      </c>
      <c r="K193" s="20" t="str">
        <f>'1'!AA200</f>
        <v>PC</v>
      </c>
      <c r="L193" s="20" t="e">
        <f>'1'!AB200</f>
        <v>#NUM!</v>
      </c>
      <c r="M193" s="20" t="e">
        <f>'1'!AC200</f>
        <v>#NUM!</v>
      </c>
      <c r="N193" s="23" t="e">
        <f t="shared" si="17"/>
        <v>#NUM!</v>
      </c>
      <c r="O193" s="23" t="e">
        <f>'1'!AD200</f>
        <v>#NUM!</v>
      </c>
      <c r="P193" s="23" t="e">
        <f t="shared" si="18"/>
        <v>#NUM!</v>
      </c>
      <c r="Q193" s="26"/>
      <c r="R193" s="36" t="e">
        <f t="shared" si="19"/>
        <v>#NUM!</v>
      </c>
    </row>
    <row r="194" spans="1:20" ht="15" thickBot="1" x14ac:dyDescent="0.4">
      <c r="A194" s="121"/>
      <c r="B194" s="37">
        <v>12</v>
      </c>
      <c r="C194" s="43"/>
      <c r="D194" s="39" t="str">
        <f>'1'!V201</f>
        <v>PC</v>
      </c>
      <c r="E194" s="40" t="e">
        <f>'1'!W201</f>
        <v>#NUM!</v>
      </c>
      <c r="F194" s="40" t="e">
        <f>'1'!X201</f>
        <v>#NUM!</v>
      </c>
      <c r="G194" s="41" t="e">
        <f t="shared" si="15"/>
        <v>#NUM!</v>
      </c>
      <c r="H194" s="41" t="e">
        <f>'1'!Y201</f>
        <v>#NUM!</v>
      </c>
      <c r="I194" s="42" t="e">
        <f t="shared" si="16"/>
        <v>#NUM!</v>
      </c>
      <c r="J194" s="43"/>
      <c r="K194" s="39" t="str">
        <f>'1'!AA201</f>
        <v>PC</v>
      </c>
      <c r="L194" s="39" t="e">
        <f>'1'!AB201</f>
        <v>#NUM!</v>
      </c>
      <c r="M194" s="39" t="e">
        <f>'1'!AC201</f>
        <v>#NUM!</v>
      </c>
      <c r="N194" s="42" t="e">
        <f t="shared" si="17"/>
        <v>#NUM!</v>
      </c>
      <c r="O194" s="42" t="e">
        <f>'1'!AD201</f>
        <v>#NUM!</v>
      </c>
      <c r="P194" s="42" t="e">
        <f t="shared" si="18"/>
        <v>#NUM!</v>
      </c>
      <c r="Q194" s="43"/>
      <c r="R194" s="44" t="e">
        <f t="shared" si="19"/>
        <v>#NUM!</v>
      </c>
      <c r="S194" s="12" t="e">
        <f>SUM(R183:R194)</f>
        <v>#NUM!</v>
      </c>
      <c r="T194" s="12" t="e">
        <f>T182+S194</f>
        <v>#NUM!</v>
      </c>
    </row>
    <row r="195" spans="1:20" x14ac:dyDescent="0.35">
      <c r="A195" s="119">
        <f>A183+1</f>
        <v>2040</v>
      </c>
      <c r="B195" s="28">
        <v>1</v>
      </c>
      <c r="C195" s="34"/>
      <c r="D195" s="30" t="str">
        <f>'1'!V202</f>
        <v>PC</v>
      </c>
      <c r="E195" s="31" t="e">
        <f>'1'!W202</f>
        <v>#NUM!</v>
      </c>
      <c r="F195" s="31" t="e">
        <f>'1'!X202</f>
        <v>#NUM!</v>
      </c>
      <c r="G195" s="32" t="e">
        <f t="shared" si="15"/>
        <v>#NUM!</v>
      </c>
      <c r="H195" s="32" t="e">
        <f>'1'!Y202</f>
        <v>#NUM!</v>
      </c>
      <c r="I195" s="33" t="e">
        <f t="shared" si="16"/>
        <v>#NUM!</v>
      </c>
      <c r="J195" s="34"/>
      <c r="K195" s="30" t="str">
        <f>'1'!AA202</f>
        <v>PC</v>
      </c>
      <c r="L195" s="30" t="e">
        <f>'1'!AB202</f>
        <v>#NUM!</v>
      </c>
      <c r="M195" s="30" t="e">
        <f>'1'!AC202</f>
        <v>#NUM!</v>
      </c>
      <c r="N195" s="33" t="e">
        <f t="shared" si="17"/>
        <v>#NUM!</v>
      </c>
      <c r="O195" s="33" t="e">
        <f>'1'!AD202</f>
        <v>#NUM!</v>
      </c>
      <c r="P195" s="33" t="e">
        <f t="shared" si="18"/>
        <v>#NUM!</v>
      </c>
      <c r="Q195" s="34"/>
      <c r="R195" s="35" t="e">
        <f t="shared" si="19"/>
        <v>#NUM!</v>
      </c>
    </row>
    <row r="196" spans="1:20" x14ac:dyDescent="0.35">
      <c r="A196" s="120"/>
      <c r="B196" s="19">
        <v>2</v>
      </c>
      <c r="C196" s="26"/>
      <c r="D196" s="20" t="str">
        <f>'1'!V203</f>
        <v>PC</v>
      </c>
      <c r="E196" s="21" t="e">
        <f>'1'!W203</f>
        <v>#NUM!</v>
      </c>
      <c r="F196" s="21" t="e">
        <f>'1'!X203</f>
        <v>#NUM!</v>
      </c>
      <c r="G196" s="22" t="e">
        <f t="shared" ref="G196:G242" si="20">F196*$A$1</f>
        <v>#NUM!</v>
      </c>
      <c r="H196" s="22" t="e">
        <f>'1'!Y203</f>
        <v>#NUM!</v>
      </c>
      <c r="I196" s="23" t="e">
        <f t="shared" ref="I196:I242" si="21">G196+H196</f>
        <v>#NUM!</v>
      </c>
      <c r="K196" s="20" t="str">
        <f>'1'!AA203</f>
        <v>PC</v>
      </c>
      <c r="L196" s="20" t="e">
        <f>'1'!AB203</f>
        <v>#NUM!</v>
      </c>
      <c r="M196" s="20" t="e">
        <f>'1'!AC203</f>
        <v>#NUM!</v>
      </c>
      <c r="N196" s="23" t="e">
        <f t="shared" ref="N196:N242" si="22">M196*$A$1</f>
        <v>#NUM!</v>
      </c>
      <c r="O196" s="23" t="e">
        <f>'1'!AD203</f>
        <v>#NUM!</v>
      </c>
      <c r="P196" s="23" t="e">
        <f t="shared" si="18"/>
        <v>#NUM!</v>
      </c>
      <c r="Q196" s="26"/>
      <c r="R196" s="36" t="e">
        <f t="shared" si="19"/>
        <v>#NUM!</v>
      </c>
    </row>
    <row r="197" spans="1:20" x14ac:dyDescent="0.35">
      <c r="A197" s="120"/>
      <c r="B197" s="19">
        <v>3</v>
      </c>
      <c r="C197" s="26"/>
      <c r="D197" s="20" t="str">
        <f>'1'!V204</f>
        <v>PC</v>
      </c>
      <c r="E197" s="21" t="e">
        <f>'1'!W204</f>
        <v>#NUM!</v>
      </c>
      <c r="F197" s="21" t="e">
        <f>'1'!X204</f>
        <v>#NUM!</v>
      </c>
      <c r="G197" s="22" t="e">
        <f t="shared" si="20"/>
        <v>#NUM!</v>
      </c>
      <c r="H197" s="22" t="e">
        <f>'1'!Y204</f>
        <v>#NUM!</v>
      </c>
      <c r="I197" s="23" t="e">
        <f t="shared" si="21"/>
        <v>#NUM!</v>
      </c>
      <c r="K197" s="20" t="str">
        <f>'1'!AA204</f>
        <v>PC</v>
      </c>
      <c r="L197" s="20" t="e">
        <f>'1'!AB204</f>
        <v>#NUM!</v>
      </c>
      <c r="M197" s="20" t="e">
        <f>'1'!AC204</f>
        <v>#NUM!</v>
      </c>
      <c r="N197" s="23" t="e">
        <f t="shared" si="22"/>
        <v>#NUM!</v>
      </c>
      <c r="O197" s="23" t="e">
        <f>'1'!AD204</f>
        <v>#NUM!</v>
      </c>
      <c r="P197" s="23" t="e">
        <f t="shared" si="18"/>
        <v>#NUM!</v>
      </c>
      <c r="Q197" s="26"/>
      <c r="R197" s="36" t="e">
        <f t="shared" si="19"/>
        <v>#NUM!</v>
      </c>
    </row>
    <row r="198" spans="1:20" x14ac:dyDescent="0.35">
      <c r="A198" s="120"/>
      <c r="B198" s="19">
        <v>4</v>
      </c>
      <c r="C198" s="26"/>
      <c r="D198" s="20" t="str">
        <f>'1'!V205</f>
        <v>PC</v>
      </c>
      <c r="E198" s="21" t="e">
        <f>'1'!W205</f>
        <v>#NUM!</v>
      </c>
      <c r="F198" s="21" t="e">
        <f>'1'!X205</f>
        <v>#NUM!</v>
      </c>
      <c r="G198" s="22" t="e">
        <f t="shared" si="20"/>
        <v>#NUM!</v>
      </c>
      <c r="H198" s="22" t="e">
        <f>'1'!Y205</f>
        <v>#NUM!</v>
      </c>
      <c r="I198" s="23" t="e">
        <f t="shared" si="21"/>
        <v>#NUM!</v>
      </c>
      <c r="K198" s="20" t="str">
        <f>'1'!AA205</f>
        <v>PC</v>
      </c>
      <c r="L198" s="20" t="e">
        <f>'1'!AB205</f>
        <v>#NUM!</v>
      </c>
      <c r="M198" s="20" t="e">
        <f>'1'!AC205</f>
        <v>#NUM!</v>
      </c>
      <c r="N198" s="23" t="e">
        <f t="shared" si="22"/>
        <v>#NUM!</v>
      </c>
      <c r="O198" s="23" t="e">
        <f>'1'!AD205</f>
        <v>#NUM!</v>
      </c>
      <c r="P198" s="23" t="e">
        <f t="shared" si="18"/>
        <v>#NUM!</v>
      </c>
      <c r="Q198" s="26"/>
      <c r="R198" s="36" t="e">
        <f t="shared" si="19"/>
        <v>#NUM!</v>
      </c>
    </row>
    <row r="199" spans="1:20" x14ac:dyDescent="0.35">
      <c r="A199" s="120"/>
      <c r="B199" s="19">
        <v>5</v>
      </c>
      <c r="C199" s="26"/>
      <c r="D199" s="20" t="str">
        <f>'1'!V206</f>
        <v>PC</v>
      </c>
      <c r="E199" s="21" t="e">
        <f>'1'!W206</f>
        <v>#NUM!</v>
      </c>
      <c r="F199" s="21" t="e">
        <f>'1'!X206</f>
        <v>#NUM!</v>
      </c>
      <c r="G199" s="22" t="e">
        <f t="shared" si="20"/>
        <v>#NUM!</v>
      </c>
      <c r="H199" s="22" t="e">
        <f>'1'!Y206</f>
        <v>#NUM!</v>
      </c>
      <c r="I199" s="23" t="e">
        <f t="shared" si="21"/>
        <v>#NUM!</v>
      </c>
      <c r="K199" s="20" t="str">
        <f>'1'!AA206</f>
        <v>PC</v>
      </c>
      <c r="L199" s="20" t="e">
        <f>'1'!AB206</f>
        <v>#NUM!</v>
      </c>
      <c r="M199" s="20" t="e">
        <f>'1'!AC206</f>
        <v>#NUM!</v>
      </c>
      <c r="N199" s="23" t="e">
        <f t="shared" si="22"/>
        <v>#NUM!</v>
      </c>
      <c r="O199" s="23" t="e">
        <f>'1'!AD206</f>
        <v>#NUM!</v>
      </c>
      <c r="P199" s="23" t="e">
        <f t="shared" si="18"/>
        <v>#NUM!</v>
      </c>
      <c r="Q199" s="26"/>
      <c r="R199" s="36" t="e">
        <f t="shared" si="19"/>
        <v>#NUM!</v>
      </c>
    </row>
    <row r="200" spans="1:20" x14ac:dyDescent="0.35">
      <c r="A200" s="120"/>
      <c r="B200" s="19">
        <v>6</v>
      </c>
      <c r="C200" s="26"/>
      <c r="D200" s="20" t="str">
        <f>'1'!V207</f>
        <v>PC</v>
      </c>
      <c r="E200" s="21" t="e">
        <f>'1'!W207</f>
        <v>#NUM!</v>
      </c>
      <c r="F200" s="21" t="e">
        <f>'1'!X207</f>
        <v>#NUM!</v>
      </c>
      <c r="G200" s="22" t="e">
        <f t="shared" si="20"/>
        <v>#NUM!</v>
      </c>
      <c r="H200" s="22" t="e">
        <f>'1'!Y207</f>
        <v>#NUM!</v>
      </c>
      <c r="I200" s="23" t="e">
        <f t="shared" si="21"/>
        <v>#NUM!</v>
      </c>
      <c r="K200" s="20" t="str">
        <f>'1'!AA207</f>
        <v>PC</v>
      </c>
      <c r="L200" s="20" t="e">
        <f>'1'!AB207</f>
        <v>#NUM!</v>
      </c>
      <c r="M200" s="20" t="e">
        <f>'1'!AC207</f>
        <v>#NUM!</v>
      </c>
      <c r="N200" s="23" t="e">
        <f t="shared" si="22"/>
        <v>#NUM!</v>
      </c>
      <c r="O200" s="23" t="e">
        <f>'1'!AD207</f>
        <v>#NUM!</v>
      </c>
      <c r="P200" s="23" t="e">
        <f t="shared" si="18"/>
        <v>#NUM!</v>
      </c>
      <c r="Q200" s="26"/>
      <c r="R200" s="36" t="e">
        <f t="shared" si="19"/>
        <v>#NUM!</v>
      </c>
    </row>
    <row r="201" spans="1:20" x14ac:dyDescent="0.35">
      <c r="A201" s="120"/>
      <c r="B201" s="19">
        <v>7</v>
      </c>
      <c r="C201" s="26"/>
      <c r="D201" s="20" t="str">
        <f>'1'!V208</f>
        <v>PC</v>
      </c>
      <c r="E201" s="21" t="e">
        <f>'1'!W208</f>
        <v>#NUM!</v>
      </c>
      <c r="F201" s="21" t="e">
        <f>'1'!X208</f>
        <v>#NUM!</v>
      </c>
      <c r="G201" s="22" t="e">
        <f t="shared" si="20"/>
        <v>#NUM!</v>
      </c>
      <c r="H201" s="22" t="e">
        <f>'1'!Y208</f>
        <v>#NUM!</v>
      </c>
      <c r="I201" s="23" t="e">
        <f t="shared" si="21"/>
        <v>#NUM!</v>
      </c>
      <c r="K201" s="20" t="str">
        <f>'1'!AA208</f>
        <v>PC</v>
      </c>
      <c r="L201" s="20" t="e">
        <f>'1'!AB208</f>
        <v>#NUM!</v>
      </c>
      <c r="M201" s="20" t="e">
        <f>'1'!AC208</f>
        <v>#NUM!</v>
      </c>
      <c r="N201" s="23" t="e">
        <f t="shared" si="22"/>
        <v>#NUM!</v>
      </c>
      <c r="O201" s="23" t="e">
        <f>'1'!AD208</f>
        <v>#NUM!</v>
      </c>
      <c r="P201" s="23" t="e">
        <f t="shared" si="18"/>
        <v>#NUM!</v>
      </c>
      <c r="Q201" s="26"/>
      <c r="R201" s="36" t="e">
        <f t="shared" si="19"/>
        <v>#NUM!</v>
      </c>
    </row>
    <row r="202" spans="1:20" x14ac:dyDescent="0.35">
      <c r="A202" s="120"/>
      <c r="B202" s="19">
        <v>8</v>
      </c>
      <c r="C202" s="26"/>
      <c r="D202" s="20" t="str">
        <f>'1'!V209</f>
        <v>PC</v>
      </c>
      <c r="E202" s="21" t="e">
        <f>'1'!W209</f>
        <v>#NUM!</v>
      </c>
      <c r="F202" s="21" t="e">
        <f>'1'!X209</f>
        <v>#NUM!</v>
      </c>
      <c r="G202" s="22" t="e">
        <f t="shared" si="20"/>
        <v>#NUM!</v>
      </c>
      <c r="H202" s="22" t="e">
        <f>'1'!Y209</f>
        <v>#NUM!</v>
      </c>
      <c r="I202" s="23" t="e">
        <f t="shared" si="21"/>
        <v>#NUM!</v>
      </c>
      <c r="K202" s="20" t="str">
        <f>'1'!AA209</f>
        <v>PC</v>
      </c>
      <c r="L202" s="20" t="e">
        <f>'1'!AB209</f>
        <v>#NUM!</v>
      </c>
      <c r="M202" s="20" t="e">
        <f>'1'!AC209</f>
        <v>#NUM!</v>
      </c>
      <c r="N202" s="23" t="e">
        <f t="shared" si="22"/>
        <v>#NUM!</v>
      </c>
      <c r="O202" s="23" t="e">
        <f>'1'!AD209</f>
        <v>#NUM!</v>
      </c>
      <c r="P202" s="23" t="e">
        <f t="shared" si="18"/>
        <v>#NUM!</v>
      </c>
      <c r="Q202" s="26"/>
      <c r="R202" s="36" t="e">
        <f t="shared" si="19"/>
        <v>#NUM!</v>
      </c>
    </row>
    <row r="203" spans="1:20" x14ac:dyDescent="0.35">
      <c r="A203" s="120"/>
      <c r="B203" s="19">
        <v>9</v>
      </c>
      <c r="C203" s="26"/>
      <c r="D203" s="20" t="str">
        <f>'1'!V210</f>
        <v>PC</v>
      </c>
      <c r="E203" s="21" t="e">
        <f>'1'!W210</f>
        <v>#NUM!</v>
      </c>
      <c r="F203" s="21" t="e">
        <f>'1'!X210</f>
        <v>#NUM!</v>
      </c>
      <c r="G203" s="22" t="e">
        <f t="shared" si="20"/>
        <v>#NUM!</v>
      </c>
      <c r="H203" s="22" t="e">
        <f>'1'!Y210</f>
        <v>#NUM!</v>
      </c>
      <c r="I203" s="23" t="e">
        <f t="shared" si="21"/>
        <v>#NUM!</v>
      </c>
      <c r="K203" s="20" t="str">
        <f>'1'!AA210</f>
        <v>PC</v>
      </c>
      <c r="L203" s="20" t="e">
        <f>'1'!AB210</f>
        <v>#NUM!</v>
      </c>
      <c r="M203" s="20" t="e">
        <f>'1'!AC210</f>
        <v>#NUM!</v>
      </c>
      <c r="N203" s="23" t="e">
        <f t="shared" si="22"/>
        <v>#NUM!</v>
      </c>
      <c r="O203" s="23" t="e">
        <f>'1'!AD210</f>
        <v>#NUM!</v>
      </c>
      <c r="P203" s="23" t="e">
        <f t="shared" si="18"/>
        <v>#NUM!</v>
      </c>
      <c r="Q203" s="26"/>
      <c r="R203" s="36" t="e">
        <f t="shared" si="19"/>
        <v>#NUM!</v>
      </c>
    </row>
    <row r="204" spans="1:20" x14ac:dyDescent="0.35">
      <c r="A204" s="120"/>
      <c r="B204" s="19">
        <v>10</v>
      </c>
      <c r="C204" s="26"/>
      <c r="D204" s="20" t="str">
        <f>'1'!V211</f>
        <v>PC</v>
      </c>
      <c r="E204" s="21" t="e">
        <f>'1'!W211</f>
        <v>#NUM!</v>
      </c>
      <c r="F204" s="21" t="e">
        <f>'1'!X211</f>
        <v>#NUM!</v>
      </c>
      <c r="G204" s="22" t="e">
        <f t="shared" si="20"/>
        <v>#NUM!</v>
      </c>
      <c r="H204" s="22" t="e">
        <f>'1'!Y211</f>
        <v>#NUM!</v>
      </c>
      <c r="I204" s="23" t="e">
        <f t="shared" si="21"/>
        <v>#NUM!</v>
      </c>
      <c r="K204" s="20" t="str">
        <f>'1'!AA211</f>
        <v>PC</v>
      </c>
      <c r="L204" s="20" t="e">
        <f>'1'!AB211</f>
        <v>#NUM!</v>
      </c>
      <c r="M204" s="20" t="e">
        <f>'1'!AC211</f>
        <v>#NUM!</v>
      </c>
      <c r="N204" s="23" t="e">
        <f t="shared" si="22"/>
        <v>#NUM!</v>
      </c>
      <c r="O204" s="23" t="e">
        <f>'1'!AD211</f>
        <v>#NUM!</v>
      </c>
      <c r="P204" s="23" t="e">
        <f t="shared" si="18"/>
        <v>#NUM!</v>
      </c>
      <c r="Q204" s="26"/>
      <c r="R204" s="36" t="e">
        <f t="shared" si="19"/>
        <v>#NUM!</v>
      </c>
    </row>
    <row r="205" spans="1:20" x14ac:dyDescent="0.35">
      <c r="A205" s="120"/>
      <c r="B205" s="19">
        <v>11</v>
      </c>
      <c r="C205" s="26"/>
      <c r="D205" s="20" t="str">
        <f>'1'!V212</f>
        <v>PC</v>
      </c>
      <c r="E205" s="21" t="e">
        <f>'1'!W212</f>
        <v>#NUM!</v>
      </c>
      <c r="F205" s="21" t="e">
        <f>'1'!X212</f>
        <v>#NUM!</v>
      </c>
      <c r="G205" s="22" t="e">
        <f t="shared" si="20"/>
        <v>#NUM!</v>
      </c>
      <c r="H205" s="22" t="e">
        <f>'1'!Y212</f>
        <v>#NUM!</v>
      </c>
      <c r="I205" s="23" t="e">
        <f t="shared" si="21"/>
        <v>#NUM!</v>
      </c>
      <c r="K205" s="20" t="str">
        <f>'1'!AA212</f>
        <v>PC</v>
      </c>
      <c r="L205" s="20" t="e">
        <f>'1'!AB212</f>
        <v>#NUM!</v>
      </c>
      <c r="M205" s="20" t="e">
        <f>'1'!AC212</f>
        <v>#NUM!</v>
      </c>
      <c r="N205" s="23" t="e">
        <f t="shared" si="22"/>
        <v>#NUM!</v>
      </c>
      <c r="O205" s="23" t="e">
        <f>'1'!AD212</f>
        <v>#NUM!</v>
      </c>
      <c r="P205" s="23" t="e">
        <f t="shared" si="18"/>
        <v>#NUM!</v>
      </c>
      <c r="Q205" s="26"/>
      <c r="R205" s="36" t="e">
        <f t="shared" si="19"/>
        <v>#NUM!</v>
      </c>
    </row>
    <row r="206" spans="1:20" ht="15" thickBot="1" x14ac:dyDescent="0.4">
      <c r="A206" s="121"/>
      <c r="B206" s="37">
        <v>12</v>
      </c>
      <c r="C206" s="43"/>
      <c r="D206" s="39" t="str">
        <f>'1'!V213</f>
        <v>PC</v>
      </c>
      <c r="E206" s="40" t="e">
        <f>'1'!W213</f>
        <v>#NUM!</v>
      </c>
      <c r="F206" s="40" t="e">
        <f>'1'!X213</f>
        <v>#NUM!</v>
      </c>
      <c r="G206" s="41" t="e">
        <f t="shared" si="20"/>
        <v>#NUM!</v>
      </c>
      <c r="H206" s="41" t="e">
        <f>'1'!Y213</f>
        <v>#NUM!</v>
      </c>
      <c r="I206" s="42" t="e">
        <f t="shared" si="21"/>
        <v>#NUM!</v>
      </c>
      <c r="J206" s="43"/>
      <c r="K206" s="39" t="str">
        <f>'1'!AA213</f>
        <v>PC</v>
      </c>
      <c r="L206" s="39" t="e">
        <f>'1'!AB213</f>
        <v>#NUM!</v>
      </c>
      <c r="M206" s="39" t="e">
        <f>'1'!AC213</f>
        <v>#NUM!</v>
      </c>
      <c r="N206" s="42" t="e">
        <f t="shared" si="22"/>
        <v>#NUM!</v>
      </c>
      <c r="O206" s="42" t="e">
        <f>'1'!AD213</f>
        <v>#NUM!</v>
      </c>
      <c r="P206" s="42" t="e">
        <f t="shared" si="18"/>
        <v>#NUM!</v>
      </c>
      <c r="Q206" s="43"/>
      <c r="R206" s="44" t="e">
        <f t="shared" si="19"/>
        <v>#NUM!</v>
      </c>
      <c r="S206" s="12" t="e">
        <f>SUM(R195:R206)</f>
        <v>#NUM!</v>
      </c>
      <c r="T206" s="12" t="e">
        <f>T194+S206</f>
        <v>#NUM!</v>
      </c>
    </row>
    <row r="207" spans="1:20" x14ac:dyDescent="0.35">
      <c r="A207" s="119">
        <f>A195+1</f>
        <v>2041</v>
      </c>
      <c r="B207" s="28">
        <v>1</v>
      </c>
      <c r="C207" s="34"/>
      <c r="D207" s="30" t="str">
        <f>'1'!V214</f>
        <v>PC</v>
      </c>
      <c r="E207" s="31" t="e">
        <f>'1'!W214</f>
        <v>#NUM!</v>
      </c>
      <c r="F207" s="31" t="e">
        <f>'1'!X214</f>
        <v>#NUM!</v>
      </c>
      <c r="G207" s="32" t="e">
        <f t="shared" si="20"/>
        <v>#NUM!</v>
      </c>
      <c r="H207" s="32" t="e">
        <f>'1'!Y214</f>
        <v>#NUM!</v>
      </c>
      <c r="I207" s="33" t="e">
        <f t="shared" si="21"/>
        <v>#NUM!</v>
      </c>
      <c r="J207" s="34"/>
      <c r="K207" s="30" t="str">
        <f>'1'!AA214</f>
        <v>PC</v>
      </c>
      <c r="L207" s="30" t="e">
        <f>'1'!AB214</f>
        <v>#NUM!</v>
      </c>
      <c r="M207" s="30" t="e">
        <f>'1'!AC214</f>
        <v>#NUM!</v>
      </c>
      <c r="N207" s="33" t="e">
        <f t="shared" si="22"/>
        <v>#NUM!</v>
      </c>
      <c r="O207" s="33" t="e">
        <f>'1'!AD214</f>
        <v>#NUM!</v>
      </c>
      <c r="P207" s="33" t="e">
        <f t="shared" si="18"/>
        <v>#NUM!</v>
      </c>
      <c r="Q207" s="34"/>
      <c r="R207" s="35" t="e">
        <f t="shared" si="19"/>
        <v>#NUM!</v>
      </c>
    </row>
    <row r="208" spans="1:20" x14ac:dyDescent="0.35">
      <c r="A208" s="120"/>
      <c r="B208" s="19">
        <v>2</v>
      </c>
      <c r="C208" s="26"/>
      <c r="D208" s="20" t="str">
        <f>'1'!V215</f>
        <v>PC</v>
      </c>
      <c r="E208" s="21" t="e">
        <f>'1'!W215</f>
        <v>#NUM!</v>
      </c>
      <c r="F208" s="21" t="e">
        <f>'1'!X215</f>
        <v>#NUM!</v>
      </c>
      <c r="G208" s="22" t="e">
        <f t="shared" si="20"/>
        <v>#NUM!</v>
      </c>
      <c r="H208" s="22" t="e">
        <f>'1'!Y215</f>
        <v>#NUM!</v>
      </c>
      <c r="I208" s="23" t="e">
        <f t="shared" si="21"/>
        <v>#NUM!</v>
      </c>
      <c r="K208" s="20" t="str">
        <f>'1'!AA215</f>
        <v>PC</v>
      </c>
      <c r="L208" s="20" t="e">
        <f>'1'!AB215</f>
        <v>#NUM!</v>
      </c>
      <c r="M208" s="20" t="e">
        <f>'1'!AC215</f>
        <v>#NUM!</v>
      </c>
      <c r="N208" s="23" t="e">
        <f t="shared" si="22"/>
        <v>#NUM!</v>
      </c>
      <c r="O208" s="23" t="e">
        <f>'1'!AD215</f>
        <v>#NUM!</v>
      </c>
      <c r="P208" s="23" t="e">
        <f t="shared" si="18"/>
        <v>#NUM!</v>
      </c>
      <c r="Q208" s="26"/>
      <c r="R208" s="36" t="e">
        <f t="shared" si="19"/>
        <v>#NUM!</v>
      </c>
    </row>
    <row r="209" spans="1:20" x14ac:dyDescent="0.35">
      <c r="A209" s="120"/>
      <c r="B209" s="19">
        <v>3</v>
      </c>
      <c r="C209" s="26"/>
      <c r="D209" s="20" t="str">
        <f>'1'!V216</f>
        <v>PC</v>
      </c>
      <c r="E209" s="21" t="e">
        <f>'1'!W216</f>
        <v>#NUM!</v>
      </c>
      <c r="F209" s="21" t="e">
        <f>'1'!X216</f>
        <v>#NUM!</v>
      </c>
      <c r="G209" s="22" t="e">
        <f t="shared" si="20"/>
        <v>#NUM!</v>
      </c>
      <c r="H209" s="22" t="e">
        <f>'1'!Y216</f>
        <v>#NUM!</v>
      </c>
      <c r="I209" s="23" t="e">
        <f t="shared" si="21"/>
        <v>#NUM!</v>
      </c>
      <c r="K209" s="20" t="str">
        <f>'1'!AA216</f>
        <v>PC</v>
      </c>
      <c r="L209" s="20" t="e">
        <f>'1'!AB216</f>
        <v>#NUM!</v>
      </c>
      <c r="M209" s="20" t="e">
        <f>'1'!AC216</f>
        <v>#NUM!</v>
      </c>
      <c r="N209" s="23" t="e">
        <f t="shared" si="22"/>
        <v>#NUM!</v>
      </c>
      <c r="O209" s="23" t="e">
        <f>'1'!AD216</f>
        <v>#NUM!</v>
      </c>
      <c r="P209" s="23" t="e">
        <f t="shared" si="18"/>
        <v>#NUM!</v>
      </c>
      <c r="Q209" s="26"/>
      <c r="R209" s="36" t="e">
        <f t="shared" si="19"/>
        <v>#NUM!</v>
      </c>
    </row>
    <row r="210" spans="1:20" x14ac:dyDescent="0.35">
      <c r="A210" s="120"/>
      <c r="B210" s="19">
        <v>4</v>
      </c>
      <c r="C210" s="26"/>
      <c r="D210" s="20" t="str">
        <f>'1'!V217</f>
        <v>PC</v>
      </c>
      <c r="E210" s="21" t="e">
        <f>'1'!W217</f>
        <v>#NUM!</v>
      </c>
      <c r="F210" s="21" t="e">
        <f>'1'!X217</f>
        <v>#NUM!</v>
      </c>
      <c r="G210" s="22" t="e">
        <f t="shared" si="20"/>
        <v>#NUM!</v>
      </c>
      <c r="H210" s="22" t="e">
        <f>'1'!Y217</f>
        <v>#NUM!</v>
      </c>
      <c r="I210" s="23" t="e">
        <f t="shared" si="21"/>
        <v>#NUM!</v>
      </c>
      <c r="K210" s="20" t="str">
        <f>'1'!AA217</f>
        <v>PC</v>
      </c>
      <c r="L210" s="20" t="e">
        <f>'1'!AB217</f>
        <v>#NUM!</v>
      </c>
      <c r="M210" s="20" t="e">
        <f>'1'!AC217</f>
        <v>#NUM!</v>
      </c>
      <c r="N210" s="23" t="e">
        <f t="shared" si="22"/>
        <v>#NUM!</v>
      </c>
      <c r="O210" s="23" t="e">
        <f>'1'!AD217</f>
        <v>#NUM!</v>
      </c>
      <c r="P210" s="23" t="e">
        <f t="shared" si="18"/>
        <v>#NUM!</v>
      </c>
      <c r="Q210" s="26"/>
      <c r="R210" s="36" t="e">
        <f t="shared" si="19"/>
        <v>#NUM!</v>
      </c>
    </row>
    <row r="211" spans="1:20" x14ac:dyDescent="0.35">
      <c r="A211" s="120"/>
      <c r="B211" s="19">
        <v>5</v>
      </c>
      <c r="C211" s="26"/>
      <c r="D211" s="20" t="str">
        <f>'1'!V218</f>
        <v>PC</v>
      </c>
      <c r="E211" s="21" t="e">
        <f>'1'!W218</f>
        <v>#NUM!</v>
      </c>
      <c r="F211" s="21" t="e">
        <f>'1'!X218</f>
        <v>#NUM!</v>
      </c>
      <c r="G211" s="22" t="e">
        <f t="shared" si="20"/>
        <v>#NUM!</v>
      </c>
      <c r="H211" s="22" t="e">
        <f>'1'!Y218</f>
        <v>#NUM!</v>
      </c>
      <c r="I211" s="23" t="e">
        <f t="shared" si="21"/>
        <v>#NUM!</v>
      </c>
      <c r="K211" s="20" t="str">
        <f>'1'!AA218</f>
        <v>PC</v>
      </c>
      <c r="L211" s="20" t="e">
        <f>'1'!AB218</f>
        <v>#NUM!</v>
      </c>
      <c r="M211" s="20" t="e">
        <f>'1'!AC218</f>
        <v>#NUM!</v>
      </c>
      <c r="N211" s="23" t="e">
        <f t="shared" si="22"/>
        <v>#NUM!</v>
      </c>
      <c r="O211" s="23" t="e">
        <f>'1'!AD218</f>
        <v>#NUM!</v>
      </c>
      <c r="P211" s="23" t="e">
        <f t="shared" si="18"/>
        <v>#NUM!</v>
      </c>
      <c r="Q211" s="26"/>
      <c r="R211" s="36" t="e">
        <f t="shared" si="19"/>
        <v>#NUM!</v>
      </c>
    </row>
    <row r="212" spans="1:20" x14ac:dyDescent="0.35">
      <c r="A212" s="120"/>
      <c r="B212" s="19">
        <v>6</v>
      </c>
      <c r="C212" s="26"/>
      <c r="D212" s="20" t="str">
        <f>'1'!V219</f>
        <v>PC</v>
      </c>
      <c r="E212" s="21" t="e">
        <f>'1'!W219</f>
        <v>#NUM!</v>
      </c>
      <c r="F212" s="21" t="e">
        <f>'1'!X219</f>
        <v>#NUM!</v>
      </c>
      <c r="G212" s="22" t="e">
        <f t="shared" si="20"/>
        <v>#NUM!</v>
      </c>
      <c r="H212" s="22" t="e">
        <f>'1'!Y219</f>
        <v>#NUM!</v>
      </c>
      <c r="I212" s="23" t="e">
        <f t="shared" si="21"/>
        <v>#NUM!</v>
      </c>
      <c r="K212" s="20" t="str">
        <f>'1'!AA219</f>
        <v>PC</v>
      </c>
      <c r="L212" s="20" t="e">
        <f>'1'!AB219</f>
        <v>#NUM!</v>
      </c>
      <c r="M212" s="20" t="e">
        <f>'1'!AC219</f>
        <v>#NUM!</v>
      </c>
      <c r="N212" s="23" t="e">
        <f t="shared" si="22"/>
        <v>#NUM!</v>
      </c>
      <c r="O212" s="23" t="e">
        <f>'1'!AD219</f>
        <v>#NUM!</v>
      </c>
      <c r="P212" s="23" t="e">
        <f t="shared" si="18"/>
        <v>#NUM!</v>
      </c>
      <c r="Q212" s="26"/>
      <c r="R212" s="36" t="e">
        <f t="shared" si="19"/>
        <v>#NUM!</v>
      </c>
    </row>
    <row r="213" spans="1:20" x14ac:dyDescent="0.35">
      <c r="A213" s="120"/>
      <c r="B213" s="19">
        <v>7</v>
      </c>
      <c r="C213" s="26"/>
      <c r="D213" s="20" t="str">
        <f>'1'!V220</f>
        <v>PC</v>
      </c>
      <c r="E213" s="21" t="e">
        <f>'1'!W220</f>
        <v>#NUM!</v>
      </c>
      <c r="F213" s="21" t="e">
        <f>'1'!X220</f>
        <v>#NUM!</v>
      </c>
      <c r="G213" s="22" t="e">
        <f t="shared" si="20"/>
        <v>#NUM!</v>
      </c>
      <c r="H213" s="22" t="e">
        <f>'1'!Y220</f>
        <v>#NUM!</v>
      </c>
      <c r="I213" s="23" t="e">
        <f t="shared" si="21"/>
        <v>#NUM!</v>
      </c>
      <c r="K213" s="20" t="str">
        <f>'1'!AA220</f>
        <v>PC</v>
      </c>
      <c r="L213" s="20" t="e">
        <f>'1'!AB220</f>
        <v>#NUM!</v>
      </c>
      <c r="M213" s="20" t="e">
        <f>'1'!AC220</f>
        <v>#NUM!</v>
      </c>
      <c r="N213" s="23" t="e">
        <f t="shared" si="22"/>
        <v>#NUM!</v>
      </c>
      <c r="O213" s="23" t="e">
        <f>'1'!AD220</f>
        <v>#NUM!</v>
      </c>
      <c r="P213" s="23" t="e">
        <f t="shared" si="18"/>
        <v>#NUM!</v>
      </c>
      <c r="Q213" s="26"/>
      <c r="R213" s="36" t="e">
        <f t="shared" si="19"/>
        <v>#NUM!</v>
      </c>
    </row>
    <row r="214" spans="1:20" x14ac:dyDescent="0.35">
      <c r="A214" s="120"/>
      <c r="B214" s="19">
        <v>8</v>
      </c>
      <c r="C214" s="26"/>
      <c r="D214" s="20" t="str">
        <f>'1'!V221</f>
        <v>PC</v>
      </c>
      <c r="E214" s="21" t="e">
        <f>'1'!W221</f>
        <v>#NUM!</v>
      </c>
      <c r="F214" s="21" t="e">
        <f>'1'!X221</f>
        <v>#NUM!</v>
      </c>
      <c r="G214" s="22" t="e">
        <f t="shared" si="20"/>
        <v>#NUM!</v>
      </c>
      <c r="H214" s="22" t="e">
        <f>'1'!Y221</f>
        <v>#NUM!</v>
      </c>
      <c r="I214" s="23" t="e">
        <f t="shared" si="21"/>
        <v>#NUM!</v>
      </c>
      <c r="K214" s="20" t="str">
        <f>'1'!AA221</f>
        <v>PC</v>
      </c>
      <c r="L214" s="20" t="e">
        <f>'1'!AB221</f>
        <v>#NUM!</v>
      </c>
      <c r="M214" s="20" t="e">
        <f>'1'!AC221</f>
        <v>#NUM!</v>
      </c>
      <c r="N214" s="23" t="e">
        <f t="shared" si="22"/>
        <v>#NUM!</v>
      </c>
      <c r="O214" s="23" t="e">
        <f>'1'!AD221</f>
        <v>#NUM!</v>
      </c>
      <c r="P214" s="23" t="e">
        <f t="shared" si="18"/>
        <v>#NUM!</v>
      </c>
      <c r="Q214" s="26"/>
      <c r="R214" s="36" t="e">
        <f t="shared" si="19"/>
        <v>#NUM!</v>
      </c>
    </row>
    <row r="215" spans="1:20" x14ac:dyDescent="0.35">
      <c r="A215" s="120"/>
      <c r="B215" s="19">
        <v>9</v>
      </c>
      <c r="C215" s="26"/>
      <c r="D215" s="20" t="str">
        <f>'1'!V222</f>
        <v>PC</v>
      </c>
      <c r="E215" s="21" t="e">
        <f>'1'!W222</f>
        <v>#NUM!</v>
      </c>
      <c r="F215" s="21" t="e">
        <f>'1'!X222</f>
        <v>#NUM!</v>
      </c>
      <c r="G215" s="22" t="e">
        <f t="shared" si="20"/>
        <v>#NUM!</v>
      </c>
      <c r="H215" s="22" t="e">
        <f>'1'!Y222</f>
        <v>#NUM!</v>
      </c>
      <c r="I215" s="23" t="e">
        <f t="shared" si="21"/>
        <v>#NUM!</v>
      </c>
      <c r="K215" s="20" t="str">
        <f>'1'!AA222</f>
        <v>PC</v>
      </c>
      <c r="L215" s="20" t="e">
        <f>'1'!AB222</f>
        <v>#NUM!</v>
      </c>
      <c r="M215" s="20" t="e">
        <f>'1'!AC222</f>
        <v>#NUM!</v>
      </c>
      <c r="N215" s="23" t="e">
        <f t="shared" si="22"/>
        <v>#NUM!</v>
      </c>
      <c r="O215" s="23" t="e">
        <f>'1'!AD222</f>
        <v>#NUM!</v>
      </c>
      <c r="P215" s="23" t="e">
        <f t="shared" si="18"/>
        <v>#NUM!</v>
      </c>
      <c r="Q215" s="26"/>
      <c r="R215" s="36" t="e">
        <f t="shared" si="19"/>
        <v>#NUM!</v>
      </c>
    </row>
    <row r="216" spans="1:20" x14ac:dyDescent="0.35">
      <c r="A216" s="120"/>
      <c r="B216" s="19">
        <v>10</v>
      </c>
      <c r="C216" s="26"/>
      <c r="D216" s="20" t="str">
        <f>'1'!V223</f>
        <v>PC</v>
      </c>
      <c r="E216" s="21" t="e">
        <f>'1'!W223</f>
        <v>#NUM!</v>
      </c>
      <c r="F216" s="21" t="e">
        <f>'1'!X223</f>
        <v>#NUM!</v>
      </c>
      <c r="G216" s="22" t="e">
        <f t="shared" si="20"/>
        <v>#NUM!</v>
      </c>
      <c r="H216" s="22" t="e">
        <f>'1'!Y223</f>
        <v>#NUM!</v>
      </c>
      <c r="I216" s="23" t="e">
        <f t="shared" si="21"/>
        <v>#NUM!</v>
      </c>
      <c r="K216" s="20" t="str">
        <f>'1'!AA223</f>
        <v>PC</v>
      </c>
      <c r="L216" s="20" t="e">
        <f>'1'!AB223</f>
        <v>#NUM!</v>
      </c>
      <c r="M216" s="20" t="e">
        <f>'1'!AC223</f>
        <v>#NUM!</v>
      </c>
      <c r="N216" s="23" t="e">
        <f t="shared" si="22"/>
        <v>#NUM!</v>
      </c>
      <c r="O216" s="23" t="e">
        <f>'1'!AD223</f>
        <v>#NUM!</v>
      </c>
      <c r="P216" s="23" t="e">
        <f t="shared" si="18"/>
        <v>#NUM!</v>
      </c>
      <c r="Q216" s="26"/>
      <c r="R216" s="36" t="e">
        <f t="shared" si="19"/>
        <v>#NUM!</v>
      </c>
    </row>
    <row r="217" spans="1:20" x14ac:dyDescent="0.35">
      <c r="A217" s="120"/>
      <c r="B217" s="19">
        <v>11</v>
      </c>
      <c r="C217" s="26"/>
      <c r="D217" s="20" t="str">
        <f>'1'!V224</f>
        <v>PC</v>
      </c>
      <c r="E217" s="21" t="e">
        <f>'1'!W224</f>
        <v>#NUM!</v>
      </c>
      <c r="F217" s="21" t="e">
        <f>'1'!X224</f>
        <v>#NUM!</v>
      </c>
      <c r="G217" s="22" t="e">
        <f t="shared" si="20"/>
        <v>#NUM!</v>
      </c>
      <c r="H217" s="22" t="e">
        <f>'1'!Y224</f>
        <v>#NUM!</v>
      </c>
      <c r="I217" s="23" t="e">
        <f t="shared" si="21"/>
        <v>#NUM!</v>
      </c>
      <c r="K217" s="20" t="str">
        <f>'1'!AA224</f>
        <v>PC</v>
      </c>
      <c r="L217" s="20" t="e">
        <f>'1'!AB224</f>
        <v>#NUM!</v>
      </c>
      <c r="M217" s="20" t="e">
        <f>'1'!AC224</f>
        <v>#NUM!</v>
      </c>
      <c r="N217" s="23" t="e">
        <f t="shared" si="22"/>
        <v>#NUM!</v>
      </c>
      <c r="O217" s="23" t="e">
        <f>'1'!AD224</f>
        <v>#NUM!</v>
      </c>
      <c r="P217" s="23" t="e">
        <f t="shared" si="18"/>
        <v>#NUM!</v>
      </c>
      <c r="Q217" s="26"/>
      <c r="R217" s="36" t="e">
        <f t="shared" si="19"/>
        <v>#NUM!</v>
      </c>
    </row>
    <row r="218" spans="1:20" ht="15" thickBot="1" x14ac:dyDescent="0.4">
      <c r="A218" s="121"/>
      <c r="B218" s="37">
        <v>12</v>
      </c>
      <c r="C218" s="43"/>
      <c r="D218" s="39" t="str">
        <f>'1'!V225</f>
        <v>PC</v>
      </c>
      <c r="E218" s="40" t="e">
        <f>'1'!W225</f>
        <v>#NUM!</v>
      </c>
      <c r="F218" s="40" t="e">
        <f>'1'!X225</f>
        <v>#NUM!</v>
      </c>
      <c r="G218" s="41" t="e">
        <f t="shared" si="20"/>
        <v>#NUM!</v>
      </c>
      <c r="H218" s="41" t="e">
        <f>'1'!Y225</f>
        <v>#NUM!</v>
      </c>
      <c r="I218" s="42" t="e">
        <f t="shared" si="21"/>
        <v>#NUM!</v>
      </c>
      <c r="J218" s="43"/>
      <c r="K218" s="39" t="str">
        <f>'1'!AA225</f>
        <v>PC</v>
      </c>
      <c r="L218" s="39" t="e">
        <f>'1'!AB225</f>
        <v>#NUM!</v>
      </c>
      <c r="M218" s="39" t="e">
        <f>'1'!AC225</f>
        <v>#NUM!</v>
      </c>
      <c r="N218" s="42" t="e">
        <f t="shared" si="22"/>
        <v>#NUM!</v>
      </c>
      <c r="O218" s="42" t="e">
        <f>'1'!AD225</f>
        <v>#NUM!</v>
      </c>
      <c r="P218" s="42" t="e">
        <f t="shared" si="18"/>
        <v>#NUM!</v>
      </c>
      <c r="Q218" s="43"/>
      <c r="R218" s="44" t="e">
        <f t="shared" si="19"/>
        <v>#NUM!</v>
      </c>
      <c r="S218" s="12" t="e">
        <f>SUM(R207:R218)</f>
        <v>#NUM!</v>
      </c>
      <c r="T218" s="12" t="e">
        <f>T206+S218</f>
        <v>#NUM!</v>
      </c>
    </row>
    <row r="219" spans="1:20" ht="15" thickBot="1" x14ac:dyDescent="0.4">
      <c r="A219" s="119">
        <f>A207+1</f>
        <v>2042</v>
      </c>
      <c r="B219" s="28">
        <v>1</v>
      </c>
      <c r="C219" s="34"/>
      <c r="D219" s="30" t="str">
        <f>'1'!V226</f>
        <v>PC</v>
      </c>
      <c r="E219" s="31" t="e">
        <f>'1'!W226</f>
        <v>#NUM!</v>
      </c>
      <c r="F219" s="31" t="e">
        <f>'1'!X226</f>
        <v>#NUM!</v>
      </c>
      <c r="G219" s="32" t="e">
        <f t="shared" si="20"/>
        <v>#NUM!</v>
      </c>
      <c r="H219" s="32" t="e">
        <f>'1'!Y226</f>
        <v>#NUM!</v>
      </c>
      <c r="I219" s="33" t="e">
        <f t="shared" si="21"/>
        <v>#NUM!</v>
      </c>
      <c r="J219" s="34"/>
      <c r="K219" s="30" t="str">
        <f>'1'!AA226</f>
        <v>PC</v>
      </c>
      <c r="L219" s="30" t="e">
        <f>'1'!AB226</f>
        <v>#NUM!</v>
      </c>
      <c r="M219" s="30" t="e">
        <f>'1'!AC226</f>
        <v>#NUM!</v>
      </c>
      <c r="N219" s="33" t="e">
        <f t="shared" si="22"/>
        <v>#NUM!</v>
      </c>
      <c r="O219" s="33" t="e">
        <f>'1'!AD226</f>
        <v>#NUM!</v>
      </c>
      <c r="P219" s="42" t="e">
        <f t="shared" si="18"/>
        <v>#NUM!</v>
      </c>
      <c r="Q219" s="34"/>
      <c r="R219" s="35" t="e">
        <f t="shared" si="19"/>
        <v>#NUM!</v>
      </c>
    </row>
    <row r="220" spans="1:20" ht="15" thickBot="1" x14ac:dyDescent="0.4">
      <c r="A220" s="120"/>
      <c r="B220" s="19">
        <v>2</v>
      </c>
      <c r="C220" s="26"/>
      <c r="D220" s="20" t="str">
        <f>'1'!V227</f>
        <v>PC</v>
      </c>
      <c r="E220" s="21" t="e">
        <f>'1'!W227</f>
        <v>#NUM!</v>
      </c>
      <c r="F220" s="21" t="e">
        <f>'1'!X227</f>
        <v>#NUM!</v>
      </c>
      <c r="G220" s="22" t="e">
        <f t="shared" si="20"/>
        <v>#NUM!</v>
      </c>
      <c r="H220" s="22" t="e">
        <f>'1'!Y227</f>
        <v>#NUM!</v>
      </c>
      <c r="I220" s="23" t="e">
        <f t="shared" si="21"/>
        <v>#NUM!</v>
      </c>
      <c r="K220" s="30" t="str">
        <f>'1'!AA227</f>
        <v>PC</v>
      </c>
      <c r="L220" s="30" t="e">
        <f>'1'!AB227</f>
        <v>#NUM!</v>
      </c>
      <c r="M220" s="30" t="e">
        <f>'1'!AC227</f>
        <v>#NUM!</v>
      </c>
      <c r="N220" s="33" t="e">
        <f t="shared" si="22"/>
        <v>#NUM!</v>
      </c>
      <c r="O220" s="33" t="e">
        <f>'1'!AD227</f>
        <v>#NUM!</v>
      </c>
      <c r="P220" s="42" t="e">
        <f t="shared" si="18"/>
        <v>#NUM!</v>
      </c>
      <c r="Q220" s="26"/>
      <c r="R220" s="36" t="e">
        <f t="shared" si="19"/>
        <v>#NUM!</v>
      </c>
    </row>
    <row r="221" spans="1:20" ht="15" thickBot="1" x14ac:dyDescent="0.4">
      <c r="A221" s="120"/>
      <c r="B221" s="19">
        <v>3</v>
      </c>
      <c r="C221" s="26"/>
      <c r="D221" s="20" t="str">
        <f>'1'!V228</f>
        <v>PC</v>
      </c>
      <c r="E221" s="21" t="e">
        <f>'1'!W228</f>
        <v>#NUM!</v>
      </c>
      <c r="F221" s="21" t="e">
        <f>'1'!X228</f>
        <v>#NUM!</v>
      </c>
      <c r="G221" s="22" t="e">
        <f t="shared" si="20"/>
        <v>#NUM!</v>
      </c>
      <c r="H221" s="22" t="e">
        <f>'1'!Y228</f>
        <v>#NUM!</v>
      </c>
      <c r="I221" s="23" t="e">
        <f t="shared" si="21"/>
        <v>#NUM!</v>
      </c>
      <c r="K221" s="30" t="str">
        <f>'1'!AA228</f>
        <v>PC</v>
      </c>
      <c r="L221" s="30" t="e">
        <f>'1'!AB228</f>
        <v>#NUM!</v>
      </c>
      <c r="M221" s="30" t="e">
        <f>'1'!AC228</f>
        <v>#NUM!</v>
      </c>
      <c r="N221" s="33" t="e">
        <f t="shared" si="22"/>
        <v>#NUM!</v>
      </c>
      <c r="O221" s="33" t="e">
        <f>'1'!AD228</f>
        <v>#NUM!</v>
      </c>
      <c r="P221" s="42" t="e">
        <f t="shared" si="18"/>
        <v>#NUM!</v>
      </c>
      <c r="Q221" s="26"/>
      <c r="R221" s="36" t="e">
        <f t="shared" si="19"/>
        <v>#NUM!</v>
      </c>
    </row>
    <row r="222" spans="1:20" ht="15" thickBot="1" x14ac:dyDescent="0.4">
      <c r="A222" s="120"/>
      <c r="B222" s="19">
        <v>4</v>
      </c>
      <c r="C222" s="26"/>
      <c r="D222" s="20" t="str">
        <f>'1'!V229</f>
        <v>PC</v>
      </c>
      <c r="E222" s="21" t="e">
        <f>'1'!W229</f>
        <v>#NUM!</v>
      </c>
      <c r="F222" s="21" t="e">
        <f>'1'!X229</f>
        <v>#NUM!</v>
      </c>
      <c r="G222" s="22" t="e">
        <f t="shared" si="20"/>
        <v>#NUM!</v>
      </c>
      <c r="H222" s="22" t="e">
        <f>'1'!Y229</f>
        <v>#NUM!</v>
      </c>
      <c r="I222" s="23" t="e">
        <f t="shared" si="21"/>
        <v>#NUM!</v>
      </c>
      <c r="K222" s="30" t="str">
        <f>'1'!AA229</f>
        <v>PC</v>
      </c>
      <c r="L222" s="30" t="e">
        <f>'1'!AB229</f>
        <v>#NUM!</v>
      </c>
      <c r="M222" s="30" t="e">
        <f>'1'!AC229</f>
        <v>#NUM!</v>
      </c>
      <c r="N222" s="33" t="e">
        <f t="shared" si="22"/>
        <v>#NUM!</v>
      </c>
      <c r="O222" s="33" t="e">
        <f>'1'!AD229</f>
        <v>#NUM!</v>
      </c>
      <c r="P222" s="42" t="e">
        <f t="shared" si="18"/>
        <v>#NUM!</v>
      </c>
      <c r="Q222" s="26"/>
      <c r="R222" s="36" t="e">
        <f t="shared" si="19"/>
        <v>#NUM!</v>
      </c>
    </row>
    <row r="223" spans="1:20" ht="15" thickBot="1" x14ac:dyDescent="0.4">
      <c r="A223" s="120"/>
      <c r="B223" s="19">
        <v>5</v>
      </c>
      <c r="C223" s="26"/>
      <c r="D223" s="20" t="str">
        <f>'1'!V230</f>
        <v>PC</v>
      </c>
      <c r="E223" s="21" t="e">
        <f>'1'!W230</f>
        <v>#NUM!</v>
      </c>
      <c r="F223" s="21" t="e">
        <f>'1'!X230</f>
        <v>#NUM!</v>
      </c>
      <c r="G223" s="22" t="e">
        <f t="shared" si="20"/>
        <v>#NUM!</v>
      </c>
      <c r="H223" s="22" t="e">
        <f>'1'!Y230</f>
        <v>#NUM!</v>
      </c>
      <c r="I223" s="23" t="e">
        <f t="shared" si="21"/>
        <v>#NUM!</v>
      </c>
      <c r="K223" s="30" t="str">
        <f>'1'!AA230</f>
        <v>PC</v>
      </c>
      <c r="L223" s="30" t="e">
        <f>'1'!AB230</f>
        <v>#NUM!</v>
      </c>
      <c r="M223" s="30" t="e">
        <f>'1'!AC230</f>
        <v>#NUM!</v>
      </c>
      <c r="N223" s="33" t="e">
        <f t="shared" si="22"/>
        <v>#NUM!</v>
      </c>
      <c r="O223" s="33" t="e">
        <f>'1'!AD230</f>
        <v>#NUM!</v>
      </c>
      <c r="P223" s="42" t="e">
        <f t="shared" si="18"/>
        <v>#NUM!</v>
      </c>
      <c r="Q223" s="26"/>
      <c r="R223" s="36" t="e">
        <f t="shared" si="19"/>
        <v>#NUM!</v>
      </c>
    </row>
    <row r="224" spans="1:20" ht="15" thickBot="1" x14ac:dyDescent="0.4">
      <c r="A224" s="120"/>
      <c r="B224" s="19">
        <v>6</v>
      </c>
      <c r="C224" s="26"/>
      <c r="D224" s="20" t="str">
        <f>'1'!V231</f>
        <v>PC</v>
      </c>
      <c r="E224" s="21" t="e">
        <f>'1'!W231</f>
        <v>#NUM!</v>
      </c>
      <c r="F224" s="21" t="e">
        <f>'1'!X231</f>
        <v>#NUM!</v>
      </c>
      <c r="G224" s="22" t="e">
        <f t="shared" si="20"/>
        <v>#NUM!</v>
      </c>
      <c r="H224" s="22" t="e">
        <f>'1'!Y231</f>
        <v>#NUM!</v>
      </c>
      <c r="I224" s="23" t="e">
        <f t="shared" si="21"/>
        <v>#NUM!</v>
      </c>
      <c r="K224" s="30" t="str">
        <f>'1'!AA231</f>
        <v>PC</v>
      </c>
      <c r="L224" s="30" t="e">
        <f>'1'!AB231</f>
        <v>#NUM!</v>
      </c>
      <c r="M224" s="30" t="e">
        <f>'1'!AC231</f>
        <v>#NUM!</v>
      </c>
      <c r="N224" s="33" t="e">
        <f t="shared" si="22"/>
        <v>#NUM!</v>
      </c>
      <c r="O224" s="33" t="e">
        <f>'1'!AD231</f>
        <v>#NUM!</v>
      </c>
      <c r="P224" s="42" t="e">
        <f t="shared" si="18"/>
        <v>#NUM!</v>
      </c>
      <c r="Q224" s="26"/>
      <c r="R224" s="36" t="e">
        <f t="shared" si="19"/>
        <v>#NUM!</v>
      </c>
    </row>
    <row r="225" spans="1:20" ht="15" thickBot="1" x14ac:dyDescent="0.4">
      <c r="A225" s="120"/>
      <c r="B225" s="19">
        <v>7</v>
      </c>
      <c r="C225" s="26"/>
      <c r="D225" s="20" t="str">
        <f>'1'!V232</f>
        <v>PC</v>
      </c>
      <c r="E225" s="21" t="e">
        <f>'1'!W232</f>
        <v>#NUM!</v>
      </c>
      <c r="F225" s="21" t="e">
        <f>'1'!X232</f>
        <v>#NUM!</v>
      </c>
      <c r="G225" s="22" t="e">
        <f t="shared" si="20"/>
        <v>#NUM!</v>
      </c>
      <c r="H225" s="22" t="e">
        <f>'1'!Y232</f>
        <v>#NUM!</v>
      </c>
      <c r="I225" s="23" t="e">
        <f t="shared" si="21"/>
        <v>#NUM!</v>
      </c>
      <c r="K225" s="30" t="str">
        <f>'1'!AA232</f>
        <v>PC</v>
      </c>
      <c r="L225" s="30" t="e">
        <f>'1'!AB232</f>
        <v>#NUM!</v>
      </c>
      <c r="M225" s="30" t="e">
        <f>'1'!AC232</f>
        <v>#NUM!</v>
      </c>
      <c r="N225" s="33" t="e">
        <f t="shared" si="22"/>
        <v>#NUM!</v>
      </c>
      <c r="O225" s="33" t="e">
        <f>'1'!AD232</f>
        <v>#NUM!</v>
      </c>
      <c r="P225" s="42" t="e">
        <f t="shared" si="18"/>
        <v>#NUM!</v>
      </c>
      <c r="Q225" s="26"/>
      <c r="R225" s="36" t="e">
        <f t="shared" si="19"/>
        <v>#NUM!</v>
      </c>
    </row>
    <row r="226" spans="1:20" ht="15" thickBot="1" x14ac:dyDescent="0.4">
      <c r="A226" s="120"/>
      <c r="B226" s="19">
        <v>8</v>
      </c>
      <c r="C226" s="26"/>
      <c r="D226" s="20" t="str">
        <f>'1'!V233</f>
        <v>PC</v>
      </c>
      <c r="E226" s="21" t="e">
        <f>'1'!W233</f>
        <v>#NUM!</v>
      </c>
      <c r="F226" s="21" t="e">
        <f>'1'!X233</f>
        <v>#NUM!</v>
      </c>
      <c r="G226" s="22" t="e">
        <f t="shared" si="20"/>
        <v>#NUM!</v>
      </c>
      <c r="H226" s="22" t="e">
        <f>'1'!Y233</f>
        <v>#NUM!</v>
      </c>
      <c r="I226" s="23" t="e">
        <f t="shared" si="21"/>
        <v>#NUM!</v>
      </c>
      <c r="K226" s="30" t="str">
        <f>'1'!AA233</f>
        <v>PC</v>
      </c>
      <c r="L226" s="30" t="e">
        <f>'1'!AB233</f>
        <v>#NUM!</v>
      </c>
      <c r="M226" s="30" t="e">
        <f>'1'!AC233</f>
        <v>#NUM!</v>
      </c>
      <c r="N226" s="33" t="e">
        <f t="shared" si="22"/>
        <v>#NUM!</v>
      </c>
      <c r="O226" s="33" t="e">
        <f>'1'!AD233</f>
        <v>#NUM!</v>
      </c>
      <c r="P226" s="42" t="e">
        <f t="shared" si="18"/>
        <v>#NUM!</v>
      </c>
      <c r="Q226" s="26"/>
      <c r="R226" s="36" t="e">
        <f t="shared" si="19"/>
        <v>#NUM!</v>
      </c>
    </row>
    <row r="227" spans="1:20" ht="15" thickBot="1" x14ac:dyDescent="0.4">
      <c r="A227" s="120"/>
      <c r="B227" s="19">
        <v>9</v>
      </c>
      <c r="C227" s="26"/>
      <c r="D227" s="20" t="str">
        <f>'1'!V234</f>
        <v>PC</v>
      </c>
      <c r="E227" s="21" t="e">
        <f>'1'!W234</f>
        <v>#NUM!</v>
      </c>
      <c r="F227" s="21" t="e">
        <f>'1'!X234</f>
        <v>#NUM!</v>
      </c>
      <c r="G227" s="22" t="e">
        <f t="shared" si="20"/>
        <v>#NUM!</v>
      </c>
      <c r="H227" s="22" t="e">
        <f>'1'!Y234</f>
        <v>#NUM!</v>
      </c>
      <c r="I227" s="23" t="e">
        <f t="shared" si="21"/>
        <v>#NUM!</v>
      </c>
      <c r="K227" s="30" t="str">
        <f>'1'!AA234</f>
        <v>PC</v>
      </c>
      <c r="L227" s="30" t="e">
        <f>'1'!AB234</f>
        <v>#NUM!</v>
      </c>
      <c r="M227" s="30" t="e">
        <f>'1'!AC234</f>
        <v>#NUM!</v>
      </c>
      <c r="N227" s="33" t="e">
        <f t="shared" si="22"/>
        <v>#NUM!</v>
      </c>
      <c r="O227" s="33" t="e">
        <f>'1'!AD234</f>
        <v>#NUM!</v>
      </c>
      <c r="P227" s="42" t="e">
        <f t="shared" si="18"/>
        <v>#NUM!</v>
      </c>
      <c r="Q227" s="26"/>
      <c r="R227" s="36" t="e">
        <f t="shared" si="19"/>
        <v>#NUM!</v>
      </c>
    </row>
    <row r="228" spans="1:20" ht="15" thickBot="1" x14ac:dyDescent="0.4">
      <c r="A228" s="120"/>
      <c r="B228" s="19">
        <v>10</v>
      </c>
      <c r="C228" s="26"/>
      <c r="D228" s="20" t="str">
        <f>'1'!V235</f>
        <v>PC</v>
      </c>
      <c r="E228" s="21" t="e">
        <f>'1'!W235</f>
        <v>#NUM!</v>
      </c>
      <c r="F228" s="21" t="e">
        <f>'1'!X235</f>
        <v>#NUM!</v>
      </c>
      <c r="G228" s="22" t="e">
        <f t="shared" si="20"/>
        <v>#NUM!</v>
      </c>
      <c r="H228" s="22" t="e">
        <f>'1'!Y235</f>
        <v>#NUM!</v>
      </c>
      <c r="I228" s="23" t="e">
        <f t="shared" si="21"/>
        <v>#NUM!</v>
      </c>
      <c r="K228" s="30" t="str">
        <f>'1'!AA235</f>
        <v>PC</v>
      </c>
      <c r="L228" s="30" t="e">
        <f>'1'!AB235</f>
        <v>#NUM!</v>
      </c>
      <c r="M228" s="30" t="e">
        <f>'1'!AC235</f>
        <v>#NUM!</v>
      </c>
      <c r="N228" s="33" t="e">
        <f t="shared" si="22"/>
        <v>#NUM!</v>
      </c>
      <c r="O228" s="33" t="e">
        <f>'1'!AD235</f>
        <v>#NUM!</v>
      </c>
      <c r="P228" s="42" t="e">
        <f t="shared" si="18"/>
        <v>#NUM!</v>
      </c>
      <c r="Q228" s="26"/>
      <c r="R228" s="36" t="e">
        <f t="shared" si="19"/>
        <v>#NUM!</v>
      </c>
    </row>
    <row r="229" spans="1:20" ht="15" thickBot="1" x14ac:dyDescent="0.4">
      <c r="A229" s="120"/>
      <c r="B229" s="19">
        <v>11</v>
      </c>
      <c r="C229" s="26"/>
      <c r="D229" s="20" t="str">
        <f>'1'!V236</f>
        <v>PC</v>
      </c>
      <c r="E229" s="21" t="e">
        <f>'1'!W236</f>
        <v>#NUM!</v>
      </c>
      <c r="F229" s="21" t="e">
        <f>'1'!X236</f>
        <v>#NUM!</v>
      </c>
      <c r="G229" s="22" t="e">
        <f t="shared" si="20"/>
        <v>#NUM!</v>
      </c>
      <c r="H229" s="22" t="e">
        <f>'1'!Y236</f>
        <v>#NUM!</v>
      </c>
      <c r="I229" s="23" t="e">
        <f t="shared" si="21"/>
        <v>#NUM!</v>
      </c>
      <c r="K229" s="30" t="str">
        <f>'1'!AA236</f>
        <v>PC</v>
      </c>
      <c r="L229" s="30" t="e">
        <f>'1'!AB236</f>
        <v>#NUM!</v>
      </c>
      <c r="M229" s="30" t="e">
        <f>'1'!AC236</f>
        <v>#NUM!</v>
      </c>
      <c r="N229" s="33" t="e">
        <f t="shared" si="22"/>
        <v>#NUM!</v>
      </c>
      <c r="O229" s="33" t="e">
        <f>'1'!AD236</f>
        <v>#NUM!</v>
      </c>
      <c r="P229" s="42" t="e">
        <f t="shared" si="18"/>
        <v>#NUM!</v>
      </c>
      <c r="Q229" s="26"/>
      <c r="R229" s="36" t="e">
        <f t="shared" si="19"/>
        <v>#NUM!</v>
      </c>
    </row>
    <row r="230" spans="1:20" ht="15" thickBot="1" x14ac:dyDescent="0.4">
      <c r="A230" s="121"/>
      <c r="B230" s="37">
        <v>12</v>
      </c>
      <c r="C230" s="43"/>
      <c r="D230" s="39" t="str">
        <f>'1'!V237</f>
        <v>PC</v>
      </c>
      <c r="E230" s="40" t="e">
        <f>'1'!W237</f>
        <v>#NUM!</v>
      </c>
      <c r="F230" s="40" t="e">
        <f>'1'!X237</f>
        <v>#NUM!</v>
      </c>
      <c r="G230" s="41" t="e">
        <f t="shared" si="20"/>
        <v>#NUM!</v>
      </c>
      <c r="H230" s="41" t="e">
        <f>'1'!Y237</f>
        <v>#NUM!</v>
      </c>
      <c r="I230" s="42" t="e">
        <f t="shared" si="21"/>
        <v>#NUM!</v>
      </c>
      <c r="J230" s="43"/>
      <c r="K230" s="30" t="str">
        <f>'1'!AA237</f>
        <v>PC</v>
      </c>
      <c r="L230" s="30" t="e">
        <f>'1'!AB237</f>
        <v>#NUM!</v>
      </c>
      <c r="M230" s="30" t="e">
        <f>'1'!AC237</f>
        <v>#NUM!</v>
      </c>
      <c r="N230" s="33" t="e">
        <f t="shared" si="22"/>
        <v>#NUM!</v>
      </c>
      <c r="O230" s="33" t="e">
        <f>'1'!AD237</f>
        <v>#NUM!</v>
      </c>
      <c r="P230" s="42" t="e">
        <f t="shared" si="18"/>
        <v>#NUM!</v>
      </c>
      <c r="Q230" s="43"/>
      <c r="R230" s="44" t="e">
        <f t="shared" si="19"/>
        <v>#NUM!</v>
      </c>
      <c r="S230" s="12" t="e">
        <f>SUM(R219:R230)</f>
        <v>#NUM!</v>
      </c>
      <c r="T230" s="12" t="e">
        <f>T218+S230</f>
        <v>#NUM!</v>
      </c>
    </row>
    <row r="231" spans="1:20" x14ac:dyDescent="0.35">
      <c r="A231" s="119">
        <f>A219+1</f>
        <v>2043</v>
      </c>
      <c r="B231" s="28">
        <v>1</v>
      </c>
      <c r="C231" s="34"/>
      <c r="D231" s="30" t="str">
        <f>'1'!V238</f>
        <v>PC</v>
      </c>
      <c r="E231" s="31" t="e">
        <f>'1'!W238</f>
        <v>#NUM!</v>
      </c>
      <c r="F231" s="31" t="e">
        <f>'1'!X238</f>
        <v>#NUM!</v>
      </c>
      <c r="G231" s="32" t="e">
        <f t="shared" si="20"/>
        <v>#NUM!</v>
      </c>
      <c r="H231" s="32" t="e">
        <f>'1'!Y238</f>
        <v>#NUM!</v>
      </c>
      <c r="I231" s="33" t="e">
        <f t="shared" si="21"/>
        <v>#NUM!</v>
      </c>
      <c r="J231" s="34"/>
      <c r="K231" s="30" t="str">
        <f>'1'!AA238</f>
        <v>PC</v>
      </c>
      <c r="L231" s="30" t="e">
        <f>'1'!AB238</f>
        <v>#NUM!</v>
      </c>
      <c r="M231" s="30" t="e">
        <f>'1'!AC238</f>
        <v>#NUM!</v>
      </c>
      <c r="N231" s="33" t="e">
        <f t="shared" si="22"/>
        <v>#NUM!</v>
      </c>
      <c r="O231" s="33" t="e">
        <f>'1'!AD238</f>
        <v>#NUM!</v>
      </c>
      <c r="P231" s="33" t="e">
        <f t="shared" si="18"/>
        <v>#NUM!</v>
      </c>
      <c r="Q231" s="34"/>
      <c r="R231" s="35" t="e">
        <f t="shared" si="19"/>
        <v>#NUM!</v>
      </c>
    </row>
    <row r="232" spans="1:20" x14ac:dyDescent="0.35">
      <c r="A232" s="120"/>
      <c r="B232" s="19">
        <v>2</v>
      </c>
      <c r="C232" s="26"/>
      <c r="D232" s="20" t="str">
        <f>'1'!V239</f>
        <v>PC</v>
      </c>
      <c r="E232" s="21" t="e">
        <f>'1'!W239</f>
        <v>#NUM!</v>
      </c>
      <c r="F232" s="21" t="e">
        <f>'1'!X239</f>
        <v>#NUM!</v>
      </c>
      <c r="G232" s="22" t="e">
        <f t="shared" si="20"/>
        <v>#NUM!</v>
      </c>
      <c r="H232" s="22" t="e">
        <f>'1'!Y239</f>
        <v>#NUM!</v>
      </c>
      <c r="I232" s="23" t="e">
        <f t="shared" si="21"/>
        <v>#NUM!</v>
      </c>
      <c r="K232" s="20" t="str">
        <f>'1'!AA239</f>
        <v>PC</v>
      </c>
      <c r="L232" s="20" t="e">
        <f>'1'!AB239</f>
        <v>#NUM!</v>
      </c>
      <c r="M232" s="20" t="e">
        <f>'1'!AC239</f>
        <v>#NUM!</v>
      </c>
      <c r="N232" s="23" t="e">
        <f t="shared" si="22"/>
        <v>#NUM!</v>
      </c>
      <c r="O232" s="23" t="e">
        <f>'1'!AD239</f>
        <v>#NUM!</v>
      </c>
      <c r="P232" s="23" t="e">
        <f t="shared" si="18"/>
        <v>#NUM!</v>
      </c>
      <c r="Q232" s="26"/>
      <c r="R232" s="36" t="e">
        <f t="shared" si="19"/>
        <v>#NUM!</v>
      </c>
    </row>
    <row r="233" spans="1:20" x14ac:dyDescent="0.35">
      <c r="A233" s="120"/>
      <c r="B233" s="19">
        <v>3</v>
      </c>
      <c r="C233" s="26"/>
      <c r="D233" s="20" t="str">
        <f>'1'!V240</f>
        <v>PC</v>
      </c>
      <c r="E233" s="21" t="e">
        <f>'1'!W240</f>
        <v>#NUM!</v>
      </c>
      <c r="F233" s="21" t="e">
        <f>'1'!X240</f>
        <v>#NUM!</v>
      </c>
      <c r="G233" s="22" t="e">
        <f t="shared" si="20"/>
        <v>#NUM!</v>
      </c>
      <c r="H233" s="22" t="e">
        <f>'1'!Y240</f>
        <v>#NUM!</v>
      </c>
      <c r="I233" s="23" t="e">
        <f t="shared" si="21"/>
        <v>#NUM!</v>
      </c>
      <c r="K233" s="20" t="str">
        <f>'1'!AA240</f>
        <v>PC</v>
      </c>
      <c r="L233" s="20" t="e">
        <f>'1'!AB240</f>
        <v>#NUM!</v>
      </c>
      <c r="M233" s="20" t="e">
        <f>'1'!AC240</f>
        <v>#NUM!</v>
      </c>
      <c r="N233" s="23" t="e">
        <f t="shared" si="22"/>
        <v>#NUM!</v>
      </c>
      <c r="O233" s="23" t="e">
        <f>'1'!AD240</f>
        <v>#NUM!</v>
      </c>
      <c r="P233" s="23" t="e">
        <f t="shared" si="18"/>
        <v>#NUM!</v>
      </c>
      <c r="Q233" s="26"/>
      <c r="R233" s="36" t="e">
        <f t="shared" si="19"/>
        <v>#NUM!</v>
      </c>
    </row>
    <row r="234" spans="1:20" x14ac:dyDescent="0.35">
      <c r="A234" s="120"/>
      <c r="B234" s="19">
        <v>4</v>
      </c>
      <c r="C234" s="26"/>
      <c r="D234" s="20" t="str">
        <f>'1'!V241</f>
        <v>PC</v>
      </c>
      <c r="E234" s="21" t="e">
        <f>'1'!W241</f>
        <v>#NUM!</v>
      </c>
      <c r="F234" s="21" t="e">
        <f>'1'!X241</f>
        <v>#NUM!</v>
      </c>
      <c r="G234" s="22" t="e">
        <f t="shared" si="20"/>
        <v>#NUM!</v>
      </c>
      <c r="H234" s="22" t="e">
        <f>'1'!Y241</f>
        <v>#NUM!</v>
      </c>
      <c r="I234" s="23" t="e">
        <f t="shared" si="21"/>
        <v>#NUM!</v>
      </c>
      <c r="K234" s="20" t="str">
        <f>'1'!AA241</f>
        <v>PC</v>
      </c>
      <c r="L234" s="20" t="e">
        <f>'1'!AB241</f>
        <v>#NUM!</v>
      </c>
      <c r="M234" s="20" t="e">
        <f>'1'!AC241</f>
        <v>#NUM!</v>
      </c>
      <c r="N234" s="23" t="e">
        <f t="shared" si="22"/>
        <v>#NUM!</v>
      </c>
      <c r="O234" s="23" t="e">
        <f>'1'!AD241</f>
        <v>#NUM!</v>
      </c>
      <c r="P234" s="23" t="e">
        <f t="shared" si="18"/>
        <v>#NUM!</v>
      </c>
      <c r="Q234" s="26"/>
      <c r="R234" s="36" t="e">
        <f t="shared" si="19"/>
        <v>#NUM!</v>
      </c>
    </row>
    <row r="235" spans="1:20" x14ac:dyDescent="0.35">
      <c r="A235" s="120"/>
      <c r="B235" s="19">
        <v>5</v>
      </c>
      <c r="C235" s="26"/>
      <c r="D235" s="20" t="str">
        <f>'1'!V242</f>
        <v>PC</v>
      </c>
      <c r="E235" s="21" t="e">
        <f>'1'!W242</f>
        <v>#NUM!</v>
      </c>
      <c r="F235" s="21" t="e">
        <f>'1'!X242</f>
        <v>#NUM!</v>
      </c>
      <c r="G235" s="22" t="e">
        <f t="shared" si="20"/>
        <v>#NUM!</v>
      </c>
      <c r="H235" s="22" t="e">
        <f>'1'!Y242</f>
        <v>#NUM!</v>
      </c>
      <c r="I235" s="23" t="e">
        <f t="shared" si="21"/>
        <v>#NUM!</v>
      </c>
      <c r="K235" s="20" t="str">
        <f>'1'!AA242</f>
        <v>PC</v>
      </c>
      <c r="L235" s="20" t="e">
        <f>'1'!AB242</f>
        <v>#NUM!</v>
      </c>
      <c r="M235" s="20" t="e">
        <f>'1'!AC242</f>
        <v>#NUM!</v>
      </c>
      <c r="N235" s="23" t="e">
        <f t="shared" si="22"/>
        <v>#NUM!</v>
      </c>
      <c r="O235" s="23" t="e">
        <f>'1'!AD242</f>
        <v>#NUM!</v>
      </c>
      <c r="P235" s="23" t="e">
        <f t="shared" ref="P235:P242" si="23">N235+O235</f>
        <v>#NUM!</v>
      </c>
      <c r="Q235" s="26"/>
      <c r="R235" s="36" t="e">
        <f t="shared" ref="R235:R242" si="24">I235-P235</f>
        <v>#NUM!</v>
      </c>
    </row>
    <row r="236" spans="1:20" x14ac:dyDescent="0.35">
      <c r="A236" s="120"/>
      <c r="B236" s="19">
        <v>6</v>
      </c>
      <c r="C236" s="26"/>
      <c r="D236" s="20" t="str">
        <f>'1'!V243</f>
        <v>PC</v>
      </c>
      <c r="E236" s="21" t="e">
        <f>'1'!W243</f>
        <v>#NUM!</v>
      </c>
      <c r="F236" s="21" t="e">
        <f>'1'!X243</f>
        <v>#NUM!</v>
      </c>
      <c r="G236" s="22" t="e">
        <f t="shared" si="20"/>
        <v>#NUM!</v>
      </c>
      <c r="H236" s="22" t="e">
        <f>'1'!Y243</f>
        <v>#NUM!</v>
      </c>
      <c r="I236" s="23" t="e">
        <f t="shared" si="21"/>
        <v>#NUM!</v>
      </c>
      <c r="K236" s="20" t="str">
        <f>'1'!AA243</f>
        <v>PC</v>
      </c>
      <c r="L236" s="20" t="e">
        <f>'1'!AB243</f>
        <v>#NUM!</v>
      </c>
      <c r="M236" s="20" t="e">
        <f>'1'!AC243</f>
        <v>#NUM!</v>
      </c>
      <c r="N236" s="23" t="e">
        <f t="shared" si="22"/>
        <v>#NUM!</v>
      </c>
      <c r="O236" s="23" t="e">
        <f>'1'!AD243</f>
        <v>#NUM!</v>
      </c>
      <c r="P236" s="23" t="e">
        <f t="shared" si="23"/>
        <v>#NUM!</v>
      </c>
      <c r="Q236" s="26"/>
      <c r="R236" s="36" t="e">
        <f t="shared" si="24"/>
        <v>#NUM!</v>
      </c>
    </row>
    <row r="237" spans="1:20" x14ac:dyDescent="0.35">
      <c r="A237" s="120"/>
      <c r="B237" s="19">
        <v>7</v>
      </c>
      <c r="C237" s="26"/>
      <c r="D237" s="20" t="str">
        <f>'1'!V244</f>
        <v>PC</v>
      </c>
      <c r="E237" s="21" t="e">
        <f>'1'!W244</f>
        <v>#NUM!</v>
      </c>
      <c r="F237" s="21" t="e">
        <f>'1'!X244</f>
        <v>#NUM!</v>
      </c>
      <c r="G237" s="22" t="e">
        <f t="shared" si="20"/>
        <v>#NUM!</v>
      </c>
      <c r="H237" s="22" t="e">
        <f>'1'!Y244</f>
        <v>#NUM!</v>
      </c>
      <c r="I237" s="23" t="e">
        <f t="shared" si="21"/>
        <v>#NUM!</v>
      </c>
      <c r="K237" s="20" t="str">
        <f>'1'!AA244</f>
        <v>PC</v>
      </c>
      <c r="L237" s="20" t="e">
        <f>'1'!AB244</f>
        <v>#NUM!</v>
      </c>
      <c r="M237" s="20" t="e">
        <f>'1'!AC244</f>
        <v>#NUM!</v>
      </c>
      <c r="N237" s="23" t="e">
        <f t="shared" si="22"/>
        <v>#NUM!</v>
      </c>
      <c r="O237" s="23" t="e">
        <f>'1'!AD244</f>
        <v>#NUM!</v>
      </c>
      <c r="P237" s="23" t="e">
        <f t="shared" si="23"/>
        <v>#NUM!</v>
      </c>
      <c r="Q237" s="26"/>
      <c r="R237" s="36" t="e">
        <f t="shared" si="24"/>
        <v>#NUM!</v>
      </c>
    </row>
    <row r="238" spans="1:20" x14ac:dyDescent="0.35">
      <c r="A238" s="120"/>
      <c r="B238" s="19">
        <v>8</v>
      </c>
      <c r="C238" s="26"/>
      <c r="D238" s="20" t="str">
        <f>'1'!V245</f>
        <v>PC</v>
      </c>
      <c r="E238" s="21" t="e">
        <f>'1'!W245</f>
        <v>#NUM!</v>
      </c>
      <c r="F238" s="21" t="e">
        <f>'1'!X245</f>
        <v>#NUM!</v>
      </c>
      <c r="G238" s="22" t="e">
        <f t="shared" si="20"/>
        <v>#NUM!</v>
      </c>
      <c r="H238" s="22" t="e">
        <f>'1'!Y245</f>
        <v>#NUM!</v>
      </c>
      <c r="I238" s="23" t="e">
        <f t="shared" si="21"/>
        <v>#NUM!</v>
      </c>
      <c r="K238" s="20" t="str">
        <f>'1'!AA245</f>
        <v>PC</v>
      </c>
      <c r="L238" s="20" t="e">
        <f>'1'!AB245</f>
        <v>#NUM!</v>
      </c>
      <c r="M238" s="20" t="e">
        <f>'1'!AC245</f>
        <v>#NUM!</v>
      </c>
      <c r="N238" s="23" t="e">
        <f t="shared" si="22"/>
        <v>#NUM!</v>
      </c>
      <c r="O238" s="23" t="e">
        <f>'1'!AD245</f>
        <v>#NUM!</v>
      </c>
      <c r="P238" s="23" t="e">
        <f t="shared" si="23"/>
        <v>#NUM!</v>
      </c>
      <c r="Q238" s="26"/>
      <c r="R238" s="36" t="e">
        <f t="shared" si="24"/>
        <v>#NUM!</v>
      </c>
    </row>
    <row r="239" spans="1:20" x14ac:dyDescent="0.35">
      <c r="A239" s="120"/>
      <c r="B239" s="19">
        <v>9</v>
      </c>
      <c r="C239" s="26"/>
      <c r="D239" s="20" t="str">
        <f>'1'!V246</f>
        <v>PC</v>
      </c>
      <c r="E239" s="21" t="e">
        <f>'1'!W246</f>
        <v>#NUM!</v>
      </c>
      <c r="F239" s="21" t="e">
        <f>'1'!X246</f>
        <v>#NUM!</v>
      </c>
      <c r="G239" s="22" t="e">
        <f t="shared" si="20"/>
        <v>#NUM!</v>
      </c>
      <c r="H239" s="22" t="e">
        <f>'1'!Y246</f>
        <v>#NUM!</v>
      </c>
      <c r="I239" s="23" t="e">
        <f t="shared" si="21"/>
        <v>#NUM!</v>
      </c>
      <c r="K239" s="20" t="str">
        <f>'1'!AA246</f>
        <v>PC</v>
      </c>
      <c r="L239" s="20" t="e">
        <f>'1'!AB246</f>
        <v>#NUM!</v>
      </c>
      <c r="M239" s="20" t="e">
        <f>'1'!AC246</f>
        <v>#NUM!</v>
      </c>
      <c r="N239" s="23" t="e">
        <f t="shared" si="22"/>
        <v>#NUM!</v>
      </c>
      <c r="O239" s="23" t="e">
        <f>'1'!AD246</f>
        <v>#NUM!</v>
      </c>
      <c r="P239" s="23" t="e">
        <f t="shared" si="23"/>
        <v>#NUM!</v>
      </c>
      <c r="Q239" s="26"/>
      <c r="R239" s="36" t="e">
        <f t="shared" si="24"/>
        <v>#NUM!</v>
      </c>
    </row>
    <row r="240" spans="1:20" x14ac:dyDescent="0.35">
      <c r="A240" s="120"/>
      <c r="B240" s="19">
        <v>10</v>
      </c>
      <c r="C240" s="26"/>
      <c r="D240" s="20" t="str">
        <f>'1'!V247</f>
        <v>PC</v>
      </c>
      <c r="E240" s="21" t="e">
        <f>'1'!W247</f>
        <v>#NUM!</v>
      </c>
      <c r="F240" s="21" t="e">
        <f>'1'!X247</f>
        <v>#NUM!</v>
      </c>
      <c r="G240" s="22" t="e">
        <f t="shared" si="20"/>
        <v>#NUM!</v>
      </c>
      <c r="H240" s="22" t="e">
        <f>'1'!Y247</f>
        <v>#NUM!</v>
      </c>
      <c r="I240" s="23" t="e">
        <f t="shared" si="21"/>
        <v>#NUM!</v>
      </c>
      <c r="K240" s="20" t="str">
        <f>'1'!AA247</f>
        <v>PC</v>
      </c>
      <c r="L240" s="20" t="e">
        <f>'1'!AB247</f>
        <v>#NUM!</v>
      </c>
      <c r="M240" s="20" t="e">
        <f>'1'!AC247</f>
        <v>#NUM!</v>
      </c>
      <c r="N240" s="23" t="e">
        <f t="shared" si="22"/>
        <v>#NUM!</v>
      </c>
      <c r="O240" s="23" t="e">
        <f>'1'!AD247</f>
        <v>#NUM!</v>
      </c>
      <c r="P240" s="23" t="e">
        <f t="shared" si="23"/>
        <v>#NUM!</v>
      </c>
      <c r="Q240" s="26"/>
      <c r="R240" s="36" t="e">
        <f t="shared" si="24"/>
        <v>#NUM!</v>
      </c>
    </row>
    <row r="241" spans="1:20" x14ac:dyDescent="0.35">
      <c r="A241" s="120"/>
      <c r="B241" s="19">
        <v>11</v>
      </c>
      <c r="C241" s="26"/>
      <c r="D241" s="20" t="str">
        <f>'1'!V248</f>
        <v>PC</v>
      </c>
      <c r="E241" s="21" t="e">
        <f>'1'!W248</f>
        <v>#NUM!</v>
      </c>
      <c r="F241" s="21" t="e">
        <f>'1'!X248</f>
        <v>#NUM!</v>
      </c>
      <c r="G241" s="22" t="e">
        <f t="shared" si="20"/>
        <v>#NUM!</v>
      </c>
      <c r="H241" s="22" t="e">
        <f>'1'!Y248</f>
        <v>#NUM!</v>
      </c>
      <c r="I241" s="23" t="e">
        <f t="shared" si="21"/>
        <v>#NUM!</v>
      </c>
      <c r="K241" s="20" t="str">
        <f>'1'!AA248</f>
        <v>PC</v>
      </c>
      <c r="L241" s="20" t="e">
        <f>'1'!AB248</f>
        <v>#NUM!</v>
      </c>
      <c r="M241" s="20" t="e">
        <f>'1'!AC248</f>
        <v>#NUM!</v>
      </c>
      <c r="N241" s="23" t="e">
        <f t="shared" si="22"/>
        <v>#NUM!</v>
      </c>
      <c r="O241" s="23" t="e">
        <f>'1'!AD248</f>
        <v>#NUM!</v>
      </c>
      <c r="P241" s="23" t="e">
        <f t="shared" si="23"/>
        <v>#NUM!</v>
      </c>
      <c r="Q241" s="26"/>
      <c r="R241" s="36" t="e">
        <f t="shared" si="24"/>
        <v>#NUM!</v>
      </c>
    </row>
    <row r="242" spans="1:20" ht="15" thickBot="1" x14ac:dyDescent="0.4">
      <c r="A242" s="121"/>
      <c r="B242" s="37">
        <v>12</v>
      </c>
      <c r="C242" s="43"/>
      <c r="D242" s="39" t="str">
        <f>'1'!V249</f>
        <v>PC</v>
      </c>
      <c r="E242" s="40" t="e">
        <f>'1'!W249</f>
        <v>#NUM!</v>
      </c>
      <c r="F242" s="40" t="e">
        <f>'1'!X249</f>
        <v>#NUM!</v>
      </c>
      <c r="G242" s="41" t="e">
        <f t="shared" si="20"/>
        <v>#NUM!</v>
      </c>
      <c r="H242" s="41" t="e">
        <f>'1'!Y249</f>
        <v>#NUM!</v>
      </c>
      <c r="I242" s="42" t="e">
        <f t="shared" si="21"/>
        <v>#NUM!</v>
      </c>
      <c r="J242" s="43"/>
      <c r="K242" s="39" t="str">
        <f>'1'!AA249</f>
        <v>PC</v>
      </c>
      <c r="L242" s="39" t="e">
        <f>'1'!AB249</f>
        <v>#NUM!</v>
      </c>
      <c r="M242" s="39" t="e">
        <f>'1'!AC249</f>
        <v>#NUM!</v>
      </c>
      <c r="N242" s="42" t="e">
        <f t="shared" si="22"/>
        <v>#NUM!</v>
      </c>
      <c r="O242" s="42" t="e">
        <f>'1'!AD249</f>
        <v>#NUM!</v>
      </c>
      <c r="P242" s="42" t="e">
        <f t="shared" si="23"/>
        <v>#NUM!</v>
      </c>
      <c r="Q242" s="43"/>
      <c r="R242" s="44" t="e">
        <f t="shared" si="24"/>
        <v>#NUM!</v>
      </c>
      <c r="S242" s="12" t="e">
        <f>SUM(R231:R242)</f>
        <v>#NUM!</v>
      </c>
      <c r="T242" s="12" t="e">
        <f>T230+S242</f>
        <v>#NUM!</v>
      </c>
    </row>
    <row r="243" spans="1:20" x14ac:dyDescent="0.35">
      <c r="E243" s="16"/>
      <c r="F243" s="16"/>
      <c r="G243" s="13"/>
      <c r="H243" s="13"/>
    </row>
    <row r="244" spans="1:20" x14ac:dyDescent="0.35">
      <c r="E244" s="16"/>
      <c r="F244" s="16"/>
      <c r="G244" s="13"/>
      <c r="H244" s="13"/>
    </row>
    <row r="245" spans="1:20" x14ac:dyDescent="0.35">
      <c r="E245" s="16"/>
      <c r="F245" s="16"/>
      <c r="G245" s="13"/>
      <c r="H245" s="13"/>
    </row>
    <row r="246" spans="1:20" x14ac:dyDescent="0.35">
      <c r="E246" s="16"/>
      <c r="F246" s="16"/>
      <c r="G246" s="13"/>
      <c r="H246" s="13"/>
    </row>
    <row r="247" spans="1:20" x14ac:dyDescent="0.35">
      <c r="E247" s="16"/>
      <c r="F247" s="16"/>
      <c r="G247" s="13"/>
      <c r="H247" s="13"/>
    </row>
    <row r="248" spans="1:20" x14ac:dyDescent="0.35">
      <c r="E248" s="16"/>
      <c r="F248" s="16"/>
      <c r="G248" s="13"/>
      <c r="H248" s="13"/>
    </row>
    <row r="249" spans="1:20" x14ac:dyDescent="0.35">
      <c r="E249" s="16"/>
      <c r="F249" s="16"/>
      <c r="G249" s="13"/>
      <c r="H249" s="13"/>
    </row>
    <row r="250" spans="1:20" x14ac:dyDescent="0.35">
      <c r="E250" s="16"/>
      <c r="F250" s="16"/>
      <c r="G250" s="13"/>
      <c r="H250" s="13"/>
    </row>
    <row r="251" spans="1:20" x14ac:dyDescent="0.35">
      <c r="E251" s="16"/>
      <c r="F251" s="16"/>
      <c r="G251" s="13"/>
      <c r="H251" s="13"/>
    </row>
    <row r="252" spans="1:20" x14ac:dyDescent="0.35">
      <c r="E252" s="16"/>
      <c r="F252" s="16"/>
      <c r="G252" s="13"/>
      <c r="H252" s="13"/>
    </row>
    <row r="253" spans="1:20" x14ac:dyDescent="0.35">
      <c r="E253" s="16"/>
      <c r="F253" s="16"/>
      <c r="G253" s="13"/>
      <c r="H253" s="13"/>
    </row>
    <row r="254" spans="1:20" x14ac:dyDescent="0.35">
      <c r="E254" s="16"/>
      <c r="F254" s="16"/>
      <c r="G254" s="13"/>
      <c r="H254" s="13"/>
    </row>
    <row r="255" spans="1:20" x14ac:dyDescent="0.35">
      <c r="E255" s="16"/>
      <c r="F255" s="16"/>
      <c r="G255" s="13"/>
      <c r="H255" s="13"/>
    </row>
    <row r="256" spans="1:20" x14ac:dyDescent="0.35">
      <c r="E256" s="16"/>
      <c r="F256" s="16"/>
      <c r="G256" s="13"/>
      <c r="H256" s="13"/>
    </row>
    <row r="257" spans="5:8" x14ac:dyDescent="0.35">
      <c r="E257" s="16"/>
      <c r="F257" s="16"/>
      <c r="G257" s="13"/>
      <c r="H257" s="13"/>
    </row>
    <row r="258" spans="5:8" x14ac:dyDescent="0.35">
      <c r="E258" s="16"/>
      <c r="F258" s="16"/>
      <c r="G258" s="13"/>
      <c r="H258" s="13"/>
    </row>
    <row r="259" spans="5:8" x14ac:dyDescent="0.35">
      <c r="E259" s="16"/>
      <c r="F259" s="16"/>
      <c r="G259" s="13"/>
      <c r="H259" s="13"/>
    </row>
    <row r="260" spans="5:8" x14ac:dyDescent="0.35">
      <c r="E260" s="16"/>
      <c r="F260" s="16"/>
      <c r="G260" s="13"/>
      <c r="H260" s="13"/>
    </row>
    <row r="261" spans="5:8" x14ac:dyDescent="0.35">
      <c r="E261" s="16"/>
      <c r="F261" s="16"/>
      <c r="G261" s="13"/>
      <c r="H261" s="13"/>
    </row>
    <row r="262" spans="5:8" x14ac:dyDescent="0.35">
      <c r="E262" s="16"/>
      <c r="F262" s="16"/>
      <c r="G262" s="13"/>
      <c r="H262" s="13"/>
    </row>
    <row r="263" spans="5:8" x14ac:dyDescent="0.35">
      <c r="E263" s="16"/>
      <c r="F263" s="16"/>
      <c r="G263" s="13"/>
      <c r="H263" s="13"/>
    </row>
    <row r="264" spans="5:8" x14ac:dyDescent="0.35">
      <c r="E264" s="16"/>
      <c r="F264" s="16"/>
      <c r="G264" s="13"/>
      <c r="H264" s="13"/>
    </row>
    <row r="265" spans="5:8" x14ac:dyDescent="0.35">
      <c r="E265" s="16"/>
      <c r="F265" s="16"/>
      <c r="G265" s="13"/>
      <c r="H265" s="13"/>
    </row>
    <row r="266" spans="5:8" x14ac:dyDescent="0.35">
      <c r="E266" s="16"/>
      <c r="F266" s="16"/>
      <c r="G266" s="13"/>
      <c r="H266" s="13"/>
    </row>
    <row r="267" spans="5:8" x14ac:dyDescent="0.35">
      <c r="E267" s="16"/>
      <c r="F267" s="16"/>
      <c r="G267" s="13"/>
      <c r="H267" s="13"/>
    </row>
    <row r="268" spans="5:8" x14ac:dyDescent="0.35">
      <c r="E268" s="16"/>
      <c r="F268" s="16"/>
      <c r="G268" s="13"/>
      <c r="H268" s="13"/>
    </row>
    <row r="269" spans="5:8" x14ac:dyDescent="0.35">
      <c r="E269" s="16"/>
      <c r="F269" s="16"/>
      <c r="G269" s="13"/>
      <c r="H269" s="13"/>
    </row>
    <row r="270" spans="5:8" x14ac:dyDescent="0.35">
      <c r="E270" s="16"/>
      <c r="F270" s="16"/>
      <c r="G270" s="13"/>
      <c r="H270" s="13"/>
    </row>
    <row r="271" spans="5:8" x14ac:dyDescent="0.35">
      <c r="E271" s="16"/>
      <c r="F271" s="16"/>
      <c r="G271" s="13"/>
      <c r="H271" s="13"/>
    </row>
    <row r="272" spans="5:8" x14ac:dyDescent="0.35">
      <c r="E272" s="16"/>
      <c r="F272" s="16"/>
      <c r="G272" s="13"/>
      <c r="H272" s="13"/>
    </row>
    <row r="273" spans="5:8" x14ac:dyDescent="0.35">
      <c r="E273" s="16"/>
      <c r="F273" s="16"/>
      <c r="G273" s="13"/>
      <c r="H273" s="13"/>
    </row>
    <row r="274" spans="5:8" x14ac:dyDescent="0.35">
      <c r="E274" s="16"/>
      <c r="F274" s="16"/>
      <c r="G274" s="13"/>
      <c r="H274" s="13"/>
    </row>
    <row r="275" spans="5:8" x14ac:dyDescent="0.35">
      <c r="E275" s="16"/>
      <c r="F275" s="16"/>
      <c r="G275" s="13"/>
      <c r="H275" s="13"/>
    </row>
    <row r="276" spans="5:8" x14ac:dyDescent="0.35">
      <c r="E276" s="16"/>
      <c r="F276" s="16"/>
      <c r="G276" s="13"/>
      <c r="H276" s="13"/>
    </row>
    <row r="277" spans="5:8" x14ac:dyDescent="0.35">
      <c r="E277" s="16"/>
      <c r="F277" s="16"/>
      <c r="G277" s="13"/>
      <c r="H277" s="13"/>
    </row>
    <row r="278" spans="5:8" x14ac:dyDescent="0.35">
      <c r="E278" s="16"/>
      <c r="F278" s="16"/>
      <c r="G278" s="13"/>
      <c r="H278" s="13"/>
    </row>
    <row r="279" spans="5:8" x14ac:dyDescent="0.35">
      <c r="E279" s="16"/>
      <c r="F279" s="16"/>
      <c r="G279" s="13"/>
      <c r="H279" s="13"/>
    </row>
    <row r="280" spans="5:8" x14ac:dyDescent="0.35">
      <c r="E280" s="16"/>
      <c r="F280" s="16"/>
      <c r="G280" s="13"/>
      <c r="H280" s="13"/>
    </row>
    <row r="281" spans="5:8" x14ac:dyDescent="0.35">
      <c r="E281" s="16"/>
      <c r="F281" s="16"/>
      <c r="G281" s="13"/>
      <c r="H281" s="13"/>
    </row>
    <row r="282" spans="5:8" x14ac:dyDescent="0.35">
      <c r="E282" s="16"/>
      <c r="F282" s="16"/>
      <c r="G282" s="13"/>
      <c r="H282" s="13"/>
    </row>
    <row r="283" spans="5:8" x14ac:dyDescent="0.35">
      <c r="E283" s="16"/>
      <c r="F283" s="16"/>
      <c r="G283" s="13"/>
      <c r="H283" s="13"/>
    </row>
    <row r="284" spans="5:8" x14ac:dyDescent="0.35">
      <c r="E284" s="16"/>
      <c r="F284" s="16"/>
      <c r="G284" s="13"/>
      <c r="H284" s="13"/>
    </row>
    <row r="285" spans="5:8" x14ac:dyDescent="0.35">
      <c r="E285" s="16"/>
      <c r="F285" s="16"/>
      <c r="G285" s="13"/>
      <c r="H285" s="13"/>
    </row>
    <row r="286" spans="5:8" x14ac:dyDescent="0.35">
      <c r="E286" s="16"/>
      <c r="F286" s="16"/>
      <c r="G286" s="13"/>
      <c r="H286" s="13"/>
    </row>
    <row r="287" spans="5:8" x14ac:dyDescent="0.35">
      <c r="E287" s="16"/>
      <c r="F287" s="16"/>
      <c r="G287" s="13"/>
      <c r="H287" s="13"/>
    </row>
    <row r="288" spans="5:8" x14ac:dyDescent="0.35">
      <c r="E288" s="16"/>
      <c r="F288" s="16"/>
      <c r="G288" s="13"/>
      <c r="H288" s="13"/>
    </row>
    <row r="289" spans="5:8" x14ac:dyDescent="0.35">
      <c r="E289" s="16"/>
      <c r="F289" s="16"/>
      <c r="G289" s="13"/>
      <c r="H289" s="13"/>
    </row>
    <row r="290" spans="5:8" x14ac:dyDescent="0.35">
      <c r="E290" s="16"/>
      <c r="F290" s="16"/>
      <c r="G290" s="13"/>
      <c r="H290" s="13"/>
    </row>
    <row r="291" spans="5:8" x14ac:dyDescent="0.35">
      <c r="E291" s="16"/>
      <c r="F291" s="16"/>
      <c r="G291" s="13"/>
      <c r="H291" s="13"/>
    </row>
    <row r="292" spans="5:8" x14ac:dyDescent="0.35">
      <c r="E292" s="16"/>
      <c r="F292" s="16"/>
      <c r="G292" s="13"/>
      <c r="H292" s="13"/>
    </row>
    <row r="293" spans="5:8" x14ac:dyDescent="0.35">
      <c r="E293" s="16"/>
      <c r="F293" s="16"/>
      <c r="G293" s="13"/>
      <c r="H293" s="13"/>
    </row>
    <row r="294" spans="5:8" x14ac:dyDescent="0.35">
      <c r="E294" s="16"/>
      <c r="F294" s="16"/>
      <c r="G294" s="13"/>
      <c r="H294" s="13"/>
    </row>
    <row r="295" spans="5:8" x14ac:dyDescent="0.35">
      <c r="E295" s="16"/>
      <c r="F295" s="16"/>
      <c r="G295" s="13"/>
      <c r="H295" s="13"/>
    </row>
    <row r="296" spans="5:8" x14ac:dyDescent="0.35">
      <c r="E296" s="16"/>
      <c r="F296" s="16"/>
      <c r="G296" s="13"/>
      <c r="H296" s="13"/>
    </row>
    <row r="297" spans="5:8" x14ac:dyDescent="0.35">
      <c r="E297" s="16"/>
      <c r="F297" s="16"/>
      <c r="G297" s="13"/>
      <c r="H297" s="13"/>
    </row>
    <row r="298" spans="5:8" x14ac:dyDescent="0.35">
      <c r="E298" s="16"/>
      <c r="F298" s="16"/>
      <c r="G298" s="13"/>
      <c r="H298" s="13"/>
    </row>
    <row r="299" spans="5:8" x14ac:dyDescent="0.35">
      <c r="E299" s="16"/>
      <c r="F299" s="16"/>
      <c r="G299" s="13"/>
      <c r="H299" s="13"/>
    </row>
    <row r="300" spans="5:8" x14ac:dyDescent="0.35">
      <c r="E300" s="16"/>
      <c r="F300" s="16"/>
      <c r="G300" s="13"/>
      <c r="H300" s="13"/>
    </row>
    <row r="301" spans="5:8" x14ac:dyDescent="0.35">
      <c r="E301" s="16"/>
      <c r="F301" s="16"/>
      <c r="G301" s="13"/>
      <c r="H301" s="13"/>
    </row>
    <row r="302" spans="5:8" x14ac:dyDescent="0.35">
      <c r="E302" s="16"/>
      <c r="F302" s="16"/>
      <c r="G302" s="13"/>
      <c r="H302" s="13"/>
    </row>
    <row r="303" spans="5:8" x14ac:dyDescent="0.35">
      <c r="E303" s="16"/>
      <c r="F303" s="16"/>
      <c r="G303" s="13"/>
      <c r="H303" s="13"/>
    </row>
    <row r="304" spans="5:8" x14ac:dyDescent="0.35">
      <c r="E304" s="16"/>
      <c r="F304" s="16"/>
      <c r="G304" s="13"/>
      <c r="H304" s="13"/>
    </row>
    <row r="305" spans="5:8" x14ac:dyDescent="0.35">
      <c r="E305" s="16"/>
      <c r="F305" s="16"/>
      <c r="G305" s="13"/>
      <c r="H305" s="13"/>
    </row>
    <row r="306" spans="5:8" x14ac:dyDescent="0.35">
      <c r="E306" s="16"/>
      <c r="F306" s="16"/>
      <c r="G306" s="13"/>
      <c r="H306" s="13"/>
    </row>
    <row r="307" spans="5:8" x14ac:dyDescent="0.35">
      <c r="E307" s="16"/>
      <c r="F307" s="16"/>
      <c r="G307" s="13"/>
      <c r="H307" s="13"/>
    </row>
    <row r="308" spans="5:8" x14ac:dyDescent="0.35">
      <c r="E308" s="16"/>
      <c r="F308" s="16"/>
      <c r="G308" s="13"/>
      <c r="H308" s="13"/>
    </row>
    <row r="309" spans="5:8" x14ac:dyDescent="0.35">
      <c r="E309" s="16"/>
      <c r="F309" s="16"/>
      <c r="G309" s="13"/>
      <c r="H309" s="13"/>
    </row>
    <row r="310" spans="5:8" x14ac:dyDescent="0.35">
      <c r="E310" s="16"/>
      <c r="F310" s="16"/>
      <c r="G310" s="13"/>
      <c r="H310" s="13"/>
    </row>
    <row r="311" spans="5:8" x14ac:dyDescent="0.35">
      <c r="E311" s="16"/>
      <c r="F311" s="16"/>
      <c r="G311" s="13"/>
      <c r="H311" s="13"/>
    </row>
    <row r="312" spans="5:8" x14ac:dyDescent="0.35">
      <c r="E312" s="16"/>
      <c r="F312" s="16"/>
      <c r="G312" s="13"/>
      <c r="H312" s="13"/>
    </row>
    <row r="313" spans="5:8" x14ac:dyDescent="0.35">
      <c r="E313" s="16"/>
      <c r="F313" s="16"/>
      <c r="G313" s="13"/>
      <c r="H313" s="13"/>
    </row>
    <row r="314" spans="5:8" x14ac:dyDescent="0.35">
      <c r="E314" s="16"/>
      <c r="F314" s="16"/>
      <c r="G314" s="13"/>
      <c r="H314" s="13"/>
    </row>
    <row r="315" spans="5:8" x14ac:dyDescent="0.35">
      <c r="E315" s="16"/>
      <c r="F315" s="16"/>
      <c r="G315" s="13"/>
      <c r="H315" s="13"/>
    </row>
    <row r="316" spans="5:8" x14ac:dyDescent="0.35">
      <c r="E316" s="16"/>
      <c r="F316" s="16"/>
      <c r="G316" s="13"/>
      <c r="H316" s="13"/>
    </row>
    <row r="317" spans="5:8" x14ac:dyDescent="0.35">
      <c r="E317" s="16"/>
      <c r="F317" s="16"/>
      <c r="G317" s="13"/>
      <c r="H317" s="13"/>
    </row>
    <row r="318" spans="5:8" x14ac:dyDescent="0.35">
      <c r="E318" s="16"/>
      <c r="F318" s="16"/>
      <c r="G318" s="13"/>
      <c r="H318" s="13"/>
    </row>
    <row r="319" spans="5:8" x14ac:dyDescent="0.35">
      <c r="E319" s="16"/>
      <c r="F319" s="16"/>
      <c r="G319" s="13"/>
      <c r="H319" s="13"/>
    </row>
    <row r="320" spans="5:8" x14ac:dyDescent="0.35">
      <c r="E320" s="16"/>
      <c r="F320" s="16"/>
      <c r="G320" s="13"/>
      <c r="H320" s="13"/>
    </row>
    <row r="321" spans="5:8" x14ac:dyDescent="0.35">
      <c r="E321" s="16"/>
      <c r="F321" s="16"/>
      <c r="G321" s="13"/>
      <c r="H321" s="13"/>
    </row>
    <row r="322" spans="5:8" x14ac:dyDescent="0.35">
      <c r="E322" s="16"/>
      <c r="F322" s="16"/>
      <c r="G322" s="13"/>
      <c r="H322" s="13"/>
    </row>
    <row r="323" spans="5:8" x14ac:dyDescent="0.35">
      <c r="E323" s="16"/>
      <c r="F323" s="16"/>
      <c r="G323" s="13"/>
      <c r="H323" s="13"/>
    </row>
    <row r="324" spans="5:8" x14ac:dyDescent="0.35">
      <c r="E324" s="16"/>
      <c r="F324" s="16"/>
      <c r="G324" s="13"/>
      <c r="H324" s="13"/>
    </row>
    <row r="325" spans="5:8" x14ac:dyDescent="0.35">
      <c r="E325" s="16"/>
      <c r="F325" s="16"/>
      <c r="G325" s="13"/>
      <c r="H325" s="13"/>
    </row>
    <row r="326" spans="5:8" x14ac:dyDescent="0.35">
      <c r="E326" s="16"/>
      <c r="F326" s="16"/>
      <c r="G326" s="13"/>
      <c r="H326" s="13"/>
    </row>
    <row r="327" spans="5:8" x14ac:dyDescent="0.35">
      <c r="E327" s="16"/>
      <c r="F327" s="16"/>
      <c r="G327" s="13"/>
      <c r="H327" s="13"/>
    </row>
    <row r="328" spans="5:8" x14ac:dyDescent="0.35">
      <c r="E328" s="16"/>
      <c r="F328" s="16"/>
      <c r="G328" s="13"/>
      <c r="H328" s="13"/>
    </row>
    <row r="329" spans="5:8" x14ac:dyDescent="0.35">
      <c r="E329" s="16"/>
      <c r="F329" s="16"/>
      <c r="G329" s="13"/>
      <c r="H329" s="13"/>
    </row>
    <row r="330" spans="5:8" x14ac:dyDescent="0.35">
      <c r="E330" s="16"/>
      <c r="F330" s="16"/>
      <c r="G330" s="13"/>
      <c r="H330" s="13"/>
    </row>
    <row r="331" spans="5:8" x14ac:dyDescent="0.35">
      <c r="E331" s="16"/>
      <c r="F331" s="16"/>
      <c r="G331" s="13"/>
      <c r="H331" s="13"/>
    </row>
    <row r="332" spans="5:8" x14ac:dyDescent="0.35">
      <c r="E332" s="16"/>
      <c r="F332" s="16"/>
      <c r="G332" s="13"/>
      <c r="H332" s="13"/>
    </row>
    <row r="333" spans="5:8" x14ac:dyDescent="0.35">
      <c r="E333" s="16"/>
      <c r="F333" s="16"/>
      <c r="G333" s="13"/>
      <c r="H333" s="13"/>
    </row>
    <row r="334" spans="5:8" x14ac:dyDescent="0.35">
      <c r="E334" s="16"/>
      <c r="F334" s="16"/>
      <c r="G334" s="13"/>
      <c r="H334" s="13"/>
    </row>
    <row r="335" spans="5:8" x14ac:dyDescent="0.35">
      <c r="E335" s="16"/>
      <c r="F335" s="16"/>
      <c r="G335" s="13"/>
      <c r="H335" s="13"/>
    </row>
    <row r="336" spans="5:8" x14ac:dyDescent="0.35">
      <c r="E336" s="16"/>
      <c r="F336" s="16"/>
      <c r="G336" s="13"/>
      <c r="H336" s="13"/>
    </row>
    <row r="337" spans="5:8" x14ac:dyDescent="0.35">
      <c r="E337" s="16"/>
      <c r="F337" s="16"/>
      <c r="G337" s="13"/>
      <c r="H337" s="13"/>
    </row>
    <row r="338" spans="5:8" x14ac:dyDescent="0.35">
      <c r="E338" s="16"/>
      <c r="F338" s="16"/>
      <c r="G338" s="13"/>
      <c r="H338" s="13"/>
    </row>
    <row r="339" spans="5:8" x14ac:dyDescent="0.35">
      <c r="E339" s="16"/>
      <c r="F339" s="16"/>
      <c r="G339" s="13"/>
      <c r="H339" s="13"/>
    </row>
    <row r="340" spans="5:8" x14ac:dyDescent="0.35">
      <c r="E340" s="16"/>
      <c r="F340" s="16"/>
      <c r="G340" s="13"/>
      <c r="H340" s="13"/>
    </row>
    <row r="341" spans="5:8" x14ac:dyDescent="0.35">
      <c r="E341" s="16"/>
      <c r="F341" s="16"/>
      <c r="G341" s="13"/>
      <c r="H341" s="13"/>
    </row>
    <row r="342" spans="5:8" x14ac:dyDescent="0.35">
      <c r="E342" s="16"/>
      <c r="F342" s="16"/>
      <c r="G342" s="13"/>
      <c r="H342" s="13"/>
    </row>
    <row r="343" spans="5:8" x14ac:dyDescent="0.35">
      <c r="E343" s="16"/>
      <c r="F343" s="16"/>
      <c r="G343" s="13"/>
      <c r="H343" s="13"/>
    </row>
    <row r="344" spans="5:8" x14ac:dyDescent="0.35">
      <c r="E344" s="16"/>
      <c r="F344" s="16"/>
      <c r="G344" s="13"/>
      <c r="H344" s="13"/>
    </row>
    <row r="345" spans="5:8" x14ac:dyDescent="0.35">
      <c r="E345" s="16"/>
      <c r="F345" s="16"/>
      <c r="G345" s="13"/>
      <c r="H345" s="13"/>
    </row>
    <row r="346" spans="5:8" x14ac:dyDescent="0.35">
      <c r="E346" s="16"/>
      <c r="F346" s="16"/>
      <c r="G346" s="13"/>
      <c r="H346" s="13"/>
    </row>
    <row r="347" spans="5:8" x14ac:dyDescent="0.35">
      <c r="E347" s="16"/>
      <c r="F347" s="16"/>
      <c r="G347" s="13"/>
      <c r="H347" s="13"/>
    </row>
    <row r="348" spans="5:8" x14ac:dyDescent="0.35">
      <c r="E348" s="16"/>
      <c r="F348" s="16"/>
      <c r="G348" s="13"/>
      <c r="H348" s="13"/>
    </row>
    <row r="349" spans="5:8" x14ac:dyDescent="0.35">
      <c r="E349" s="16"/>
      <c r="F349" s="16"/>
      <c r="G349" s="13"/>
      <c r="H349" s="13"/>
    </row>
    <row r="350" spans="5:8" x14ac:dyDescent="0.35">
      <c r="E350" s="16"/>
      <c r="F350" s="16"/>
      <c r="G350" s="13"/>
      <c r="H350" s="13"/>
    </row>
  </sheetData>
  <sheetProtection algorithmName="SHA-512" hashValue="AZHDeGljJoeMVvhD8DLdhOUPuH4A5ZE+8HR+b/iWQ7LbsRJ9SrtJ7M7kEfuIGjKvF5hV+daLOqYQkVT114VFMA==" saltValue="+dImYO+1dr8iumJInWeB3Q==" spinCount="100000" sheet="1" objects="1" scenarios="1" selectLockedCells="1" selectUnlockedCells="1"/>
  <mergeCells count="23">
    <mergeCell ref="D1:I1"/>
    <mergeCell ref="K1:P1"/>
    <mergeCell ref="R1:R2"/>
    <mergeCell ref="A135:A146"/>
    <mergeCell ref="A147:A158"/>
    <mergeCell ref="A51:A62"/>
    <mergeCell ref="A3:A14"/>
    <mergeCell ref="A15:A26"/>
    <mergeCell ref="A27:A38"/>
    <mergeCell ref="A39:A50"/>
    <mergeCell ref="A159:A170"/>
    <mergeCell ref="A63:A74"/>
    <mergeCell ref="A75:A86"/>
    <mergeCell ref="A87:A98"/>
    <mergeCell ref="A99:A110"/>
    <mergeCell ref="A111:A122"/>
    <mergeCell ref="A123:A134"/>
    <mergeCell ref="A219:A230"/>
    <mergeCell ref="A231:A242"/>
    <mergeCell ref="A171:A182"/>
    <mergeCell ref="A183:A194"/>
    <mergeCell ref="A195:A206"/>
    <mergeCell ref="A207:A218"/>
  </mergeCells>
  <conditionalFormatting sqref="R3:R242">
    <cfRule type="colorScale" priority="2">
      <colorScale>
        <cfvo type="min"/>
        <cfvo type="num" val="0"/>
        <cfvo type="max"/>
        <color rgb="FFF8696B"/>
        <color theme="0" tint="-0.249977111117893"/>
        <color rgb="FF63BE7B"/>
      </colorScale>
    </cfRule>
  </conditionalFormatting>
  <pageMargins left="0.7" right="0.7" top="0.75" bottom="0.75" header="0.3" footer="0.3"/>
  <pageSetup paperSize="9" orientation="portrait" r:id="rId1"/>
  <ignoredErrors>
    <ignoredError sqref="S3:T13 S15:T170 S14" evalError="1"/>
  </ignoredErrors>
  <drawing r:id="rId2"/>
  <extLst>
    <ext xmlns:x14="http://schemas.microsoft.com/office/spreadsheetml/2009/9/main" uri="{78C0D931-6437-407d-A8EE-F0AAD7539E65}">
      <x14:conditionalFormattings>
        <x14:conditionalFormatting xmlns:xm="http://schemas.microsoft.com/office/excel/2006/main">
          <x14:cfRule type="expression" priority="1" stopIfTrue="1" id="{543474E8-158A-43D5-B3F9-5A1028D79E9C}">
            <xm:f>Résumé!$D$38&gt;=0</xm:f>
            <x14:dxf>
              <font>
                <color theme="0"/>
              </font>
              <fill>
                <patternFill>
                  <bgColor theme="0"/>
                </patternFill>
              </fill>
              <border>
                <left/>
                <right/>
                <top/>
                <bottom/>
                <vertical/>
                <horizontal/>
              </border>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H345"/>
  <sheetViews>
    <sheetView workbookViewId="0"/>
  </sheetViews>
  <sheetFormatPr baseColWidth="10" defaultColWidth="10.81640625" defaultRowHeight="14.5" x14ac:dyDescent="0.35"/>
  <cols>
    <col min="1" max="1" width="4" style="7" bestFit="1" customWidth="1"/>
    <col min="2" max="2" width="10.54296875" style="7" bestFit="1" customWidth="1"/>
    <col min="3" max="4" width="10" style="7" bestFit="1" customWidth="1"/>
    <col min="5" max="5" width="10" style="7" customWidth="1"/>
    <col min="6" max="6" width="10" style="7" bestFit="1" customWidth="1"/>
    <col min="7" max="8" width="10" style="7" customWidth="1"/>
    <col min="9" max="9" width="7.7265625" style="7" bestFit="1" customWidth="1"/>
    <col min="10" max="10" width="14.453125" style="7" bestFit="1" customWidth="1"/>
    <col min="11" max="11" width="10" style="7" bestFit="1" customWidth="1"/>
    <col min="12" max="12" width="13.54296875" style="7" bestFit="1" customWidth="1"/>
    <col min="13" max="18" width="10.81640625" style="7"/>
    <col min="19" max="19" width="12" style="7" bestFit="1" customWidth="1"/>
    <col min="20" max="21" width="10.81640625" style="7"/>
    <col min="22" max="22" width="6.36328125" style="7" customWidth="1"/>
    <col min="23" max="23" width="7.1796875" style="7" customWidth="1"/>
    <col min="24" max="24" width="5.36328125" style="7" customWidth="1"/>
    <col min="25" max="25" width="6.81640625" style="7" customWidth="1"/>
    <col min="26" max="26" width="10" style="7" bestFit="1" customWidth="1"/>
    <col min="27" max="27" width="6" style="7" customWidth="1"/>
    <col min="28" max="28" width="7.54296875" style="7" customWidth="1"/>
    <col min="29" max="29" width="5.08984375" style="7" customWidth="1"/>
    <col min="30" max="30" width="6.90625" style="7" customWidth="1"/>
    <col min="31" max="16384" width="10.81640625" style="7"/>
  </cols>
  <sheetData>
    <row r="1" spans="1:34" x14ac:dyDescent="0.35">
      <c r="C1" s="124" t="s">
        <v>8</v>
      </c>
      <c r="D1" s="124"/>
      <c r="E1" s="124"/>
      <c r="F1" s="124"/>
      <c r="G1" s="124"/>
      <c r="H1" s="124"/>
      <c r="I1" s="124"/>
      <c r="J1" s="71"/>
      <c r="K1" s="71"/>
      <c r="L1" s="7" t="s">
        <v>34</v>
      </c>
      <c r="M1" s="7" t="s">
        <v>51</v>
      </c>
      <c r="N1" s="7" t="s">
        <v>40</v>
      </c>
      <c r="Q1" s="7" t="s">
        <v>51</v>
      </c>
      <c r="R1" s="7" t="s">
        <v>55</v>
      </c>
      <c r="S1" s="7" t="s">
        <v>40</v>
      </c>
      <c r="V1" s="124" t="s">
        <v>58</v>
      </c>
      <c r="W1" s="124"/>
      <c r="X1" s="124"/>
      <c r="Y1" s="124"/>
      <c r="AA1" s="124" t="s">
        <v>65</v>
      </c>
      <c r="AB1" s="124"/>
      <c r="AC1" s="124"/>
      <c r="AD1" s="124"/>
      <c r="AF1" s="7" t="s">
        <v>35</v>
      </c>
    </row>
    <row r="2" spans="1:34" x14ac:dyDescent="0.35">
      <c r="C2" s="7" t="s">
        <v>25</v>
      </c>
      <c r="D2" s="7" t="s">
        <v>26</v>
      </c>
      <c r="E2" s="7" t="s">
        <v>72</v>
      </c>
      <c r="F2" s="7" t="s">
        <v>30</v>
      </c>
      <c r="G2" s="7" t="s">
        <v>49</v>
      </c>
      <c r="H2" s="7" t="s">
        <v>63</v>
      </c>
      <c r="I2" s="7" t="s">
        <v>31</v>
      </c>
      <c r="J2" s="7" t="s">
        <v>33</v>
      </c>
      <c r="L2" s="7" t="e">
        <f>MAX(L4:L130)</f>
        <v>#NUM!</v>
      </c>
      <c r="M2" s="7" t="e">
        <f>MAX(M4:M130)</f>
        <v>#NUM!</v>
      </c>
      <c r="N2" s="7" t="s">
        <v>56</v>
      </c>
      <c r="O2" s="7" t="s">
        <v>59</v>
      </c>
      <c r="S2" s="7" t="s">
        <v>57</v>
      </c>
      <c r="T2" s="7" t="s">
        <v>59</v>
      </c>
      <c r="V2" s="7" t="s">
        <v>7</v>
      </c>
      <c r="W2" s="7" t="s">
        <v>25</v>
      </c>
      <c r="X2" s="7" t="s">
        <v>26</v>
      </c>
      <c r="Y2" s="7" t="s">
        <v>60</v>
      </c>
      <c r="AA2" s="7" t="s">
        <v>7</v>
      </c>
      <c r="AB2" s="7" t="s">
        <v>25</v>
      </c>
      <c r="AC2" s="7" t="s">
        <v>26</v>
      </c>
      <c r="AD2" s="7" t="s">
        <v>60</v>
      </c>
      <c r="AF2" s="7" t="s">
        <v>64</v>
      </c>
      <c r="AG2" s="7" t="s">
        <v>66</v>
      </c>
    </row>
    <row r="3" spans="1:34" x14ac:dyDescent="0.35">
      <c r="A3" s="7">
        <v>-1</v>
      </c>
      <c r="B3" s="72">
        <v>45078</v>
      </c>
      <c r="C3" s="7" t="e">
        <f>INDEX('2'!$B$1:$B$211,'2'!$R$1+A3)</f>
        <v>#NUM!</v>
      </c>
      <c r="D3" s="7" t="e">
        <f>INDEX('2'!$C$1:$C$211,'2'!$R$1+A3)</f>
        <v>#NUM!</v>
      </c>
      <c r="E3" s="7" t="e">
        <f>INDEX('2'!$D$1:$D$211,'2'!$R$1+A3)</f>
        <v>#NUM!</v>
      </c>
      <c r="G3" s="7" t="e">
        <f>MIN(G4:G130)</f>
        <v>#NUM!</v>
      </c>
      <c r="H3" s="7" t="e">
        <f>MIN(H4:H130)</f>
        <v>#NUM!</v>
      </c>
      <c r="J3" s="7" t="e">
        <f>IF(Résumé!$W$4=0,IF(B3&gt;=Résumé!$Y$6,1,0),IF(B4&lt;=Résumé!$Y$6,0,1))</f>
        <v>#NUM!</v>
      </c>
      <c r="N3" s="7" t="e">
        <f>MAX(N4:N130)</f>
        <v>#NUM!</v>
      </c>
      <c r="S3" s="7" t="e">
        <f>MAX(S4:S130)</f>
        <v>#NUM!</v>
      </c>
      <c r="AF3" s="7" t="e">
        <f>MIN(AF4:AF255)</f>
        <v>#NUM!</v>
      </c>
      <c r="AG3" s="7" t="e">
        <f>MIN(AG4:AG255)</f>
        <v>#NUM!</v>
      </c>
      <c r="AH3" s="7" t="e">
        <f>AF3-AG3</f>
        <v>#NUM!</v>
      </c>
    </row>
    <row r="4" spans="1:34" x14ac:dyDescent="0.35">
      <c r="A4" s="7">
        <v>0</v>
      </c>
      <c r="B4" s="72">
        <v>45108</v>
      </c>
      <c r="C4" s="7" t="e">
        <f>INDEX('2'!$B$1:$B$211,'2'!$R$1+A4)</f>
        <v>#NUM!</v>
      </c>
      <c r="D4" s="7" t="e">
        <f>INDEX('2'!$C$1:$C$211,'2'!$R$1+A4)</f>
        <v>#NUM!</v>
      </c>
      <c r="E4" s="7" t="e">
        <f>INDEX('2'!$D$1:$D$211,'2'!$R$1+A4)</f>
        <v>#NUM!</v>
      </c>
      <c r="F4" s="7" t="e">
        <f>IF('2'!$N$3=0,IF(C4&lt;&gt;C3,1,0),IF(C4&lt;&gt;C5,1,0))</f>
        <v>#NUM!</v>
      </c>
      <c r="G4" s="7" t="e">
        <f>IF(C4&gt;3,B4,100000)</f>
        <v>#NUM!</v>
      </c>
      <c r="H4" s="7" t="e">
        <f>IF(C4&gt;6,B4,100000)</f>
        <v>#NUM!</v>
      </c>
      <c r="I4" s="7">
        <f>B4-B3</f>
        <v>30</v>
      </c>
      <c r="J4" s="7" t="e">
        <f>IF(Résumé!$W$4=0,IF(B4&gt;=Résumé!$Y$6,1,0),IF(B5&lt;=Résumé!$Y$6,0,1))</f>
        <v>#NUM!</v>
      </c>
      <c r="K4" s="7" t="e">
        <f>IF(J4&lt;&gt;J3,2,J4)</f>
        <v>#NUM!</v>
      </c>
      <c r="L4" s="7">
        <v>0</v>
      </c>
      <c r="M4" s="7">
        <f>IF(L4&lt;&gt;0,YEAR(B4),0)</f>
        <v>0</v>
      </c>
      <c r="N4" s="7">
        <f>IF(L4&gt;0,INDEX('2'!$F$1:$F$211,'2'!$R$1+A4),0)</f>
        <v>0</v>
      </c>
      <c r="O4" s="7">
        <f>IF(L4&gt;0,N4,O3+1)</f>
        <v>1</v>
      </c>
      <c r="Q4" s="7" t="e">
        <f>IF(AND(J4=1,C4&gt;=7),1,0)</f>
        <v>#NUM!</v>
      </c>
      <c r="R4" s="7" t="e">
        <f>IF(Q4&lt;&gt;Q3,2,Q4)</f>
        <v>#NUM!</v>
      </c>
      <c r="S4" s="7" t="e">
        <f>IF(R4=2,INDEX('2'!$F$1:$F$211,'2'!$R$1+A4),0)</f>
        <v>#NUM!</v>
      </c>
      <c r="T4" s="7" t="e">
        <f>IF(R4=2,S4,T3+1)</f>
        <v>#NUM!</v>
      </c>
      <c r="V4" s="7" t="e">
        <f>IF(J4=0,"C","PC")</f>
        <v>#NUM!</v>
      </c>
      <c r="W4" s="7" t="e">
        <f>IF(J4=0,C4,INDEX('2'!$H$2:$H$277,O4))</f>
        <v>#NUM!</v>
      </c>
      <c r="X4" s="7" t="e">
        <f>IF(J4=0,D4,INDEX('2'!$I$2:$I$277,O4))</f>
        <v>#NUM!</v>
      </c>
      <c r="Y4" s="7" t="e">
        <f>IF(J4=0,E4,INDEX('2'!$J$2:$J$277,O4))</f>
        <v>#NUM!</v>
      </c>
      <c r="AA4" s="7" t="e">
        <f>IF(Q4=0,"C","PC")</f>
        <v>#NUM!</v>
      </c>
      <c r="AB4" s="7" t="e">
        <f>IF(Q4=0,C4,INDEX('2'!$H$2:$H$300,T4))</f>
        <v>#NUM!</v>
      </c>
      <c r="AC4" s="7" t="e">
        <f>IF(Q4=0,D4,INDEX('2'!$I$2:$I$300,T4))</f>
        <v>#NUM!</v>
      </c>
      <c r="AD4" s="7" t="e">
        <f>IF(Q4=0,E4,INDEX('2'!$J$2:$J$300,T4))</f>
        <v>#NUM!</v>
      </c>
      <c r="AF4" s="7" t="e">
        <f t="shared" ref="AF4:AF67" si="0">IF(X4=800,A4,1000)</f>
        <v>#NUM!</v>
      </c>
      <c r="AG4" s="7" t="e">
        <f t="shared" ref="AG4:AG67" si="1">IF(AC4=800,A4,1000)</f>
        <v>#NUM!</v>
      </c>
    </row>
    <row r="5" spans="1:34" x14ac:dyDescent="0.35">
      <c r="A5" s="7">
        <v>1</v>
      </c>
      <c r="B5" s="72">
        <v>45139</v>
      </c>
      <c r="C5" s="7" t="e">
        <f>INDEX('2'!$B$1:$B$211,'2'!$R$1+A5)</f>
        <v>#NUM!</v>
      </c>
      <c r="D5" s="7" t="e">
        <f>INDEX('2'!$C$1:$C$211,'2'!$R$1+A5)</f>
        <v>#NUM!</v>
      </c>
      <c r="E5" s="7" t="e">
        <f>INDEX('2'!$D$1:$D$211,'2'!$R$1+A5)</f>
        <v>#NUM!</v>
      </c>
      <c r="F5" s="7" t="e">
        <f>IF('2'!$N$3=0,IF(C5&lt;&gt;C4,1,0),IF(C5&lt;&gt;C6,1,0))</f>
        <v>#NUM!</v>
      </c>
      <c r="G5" s="7" t="e">
        <f t="shared" ref="G5:G68" si="2">IF(C5&gt;3,B5,100000)</f>
        <v>#NUM!</v>
      </c>
      <c r="H5" s="7" t="e">
        <f t="shared" ref="H5:H68" si="3">IF(C5&gt;6,B5,100000)</f>
        <v>#NUM!</v>
      </c>
      <c r="I5" s="7">
        <f t="shared" ref="I5:I68" si="4">B5-B4</f>
        <v>31</v>
      </c>
      <c r="J5" s="7" t="e">
        <f>IF(Résumé!$W$4=0,IF(B5&gt;=Résumé!$Y$6,1,0),IF(B6&lt;=Résumé!$Y$6,0,1))</f>
        <v>#NUM!</v>
      </c>
      <c r="K5" s="7" t="e">
        <f t="shared" ref="K5:K68" si="5">IF(J5&lt;&gt;J4,2,J5)</f>
        <v>#NUM!</v>
      </c>
      <c r="L5" s="7">
        <v>0</v>
      </c>
      <c r="M5" s="7">
        <f t="shared" ref="M5:M68" si="6">IF(L5&lt;&gt;0,YEAR(B5),0)</f>
        <v>0</v>
      </c>
      <c r="N5" s="7">
        <f>IF(L5&gt;0,INDEX('2'!$F$1:$F$211,'2'!$R$1+A5),0)</f>
        <v>0</v>
      </c>
      <c r="O5" s="7">
        <f t="shared" ref="O5:O68" si="7">IF(L5&gt;0,N5,O4+1)</f>
        <v>2</v>
      </c>
      <c r="Q5" s="7" t="e">
        <f t="shared" ref="Q5:Q68" si="8">IF(AND(J5=1,C5&gt;=7),1,0)</f>
        <v>#NUM!</v>
      </c>
      <c r="R5" s="7" t="e">
        <f t="shared" ref="R5:R68" si="9">IF(Q5&lt;&gt;Q4,2,Q5)</f>
        <v>#NUM!</v>
      </c>
      <c r="S5" s="7" t="e">
        <f>IF(R5=2,INDEX('2'!$F$1:$F$211,'2'!$R$1+A5),0)</f>
        <v>#NUM!</v>
      </c>
      <c r="T5" s="7" t="e">
        <f t="shared" ref="T5:T68" si="10">IF(R5=2,S5,T4+1)</f>
        <v>#NUM!</v>
      </c>
      <c r="V5" s="7" t="e">
        <f t="shared" ref="V5:V68" si="11">IF(J5=0,"C","PC")</f>
        <v>#NUM!</v>
      </c>
      <c r="W5" s="7" t="e">
        <f>IF(J5=0,C5,INDEX('2'!$H$2:$H$277,O5))</f>
        <v>#NUM!</v>
      </c>
      <c r="X5" s="7" t="e">
        <f>IF(J5=0,D5,INDEX('2'!$I$2:$I$277,O5))</f>
        <v>#NUM!</v>
      </c>
      <c r="Y5" s="7" t="e">
        <f>IF(J5=0,E5,INDEX('2'!$J$2:$J$277,O5))</f>
        <v>#NUM!</v>
      </c>
      <c r="AA5" s="7" t="e">
        <f t="shared" ref="AA5:AA68" si="12">IF(Q5=0,"C","PC")</f>
        <v>#NUM!</v>
      </c>
      <c r="AB5" s="7" t="e">
        <f>IF(Q5=0,C5,INDEX('2'!$H$2:$H$300,T5))</f>
        <v>#NUM!</v>
      </c>
      <c r="AC5" s="7" t="e">
        <f>IF(Q5=0,D5,INDEX('2'!$I$2:$I$300,T5))</f>
        <v>#NUM!</v>
      </c>
      <c r="AD5" s="7" t="e">
        <f>IF(Q5=0,E5,INDEX('2'!$J$2:$J$300,T5))</f>
        <v>#NUM!</v>
      </c>
      <c r="AF5" s="7" t="e">
        <f t="shared" si="0"/>
        <v>#NUM!</v>
      </c>
      <c r="AG5" s="7" t="e">
        <f t="shared" si="1"/>
        <v>#NUM!</v>
      </c>
    </row>
    <row r="6" spans="1:34" x14ac:dyDescent="0.35">
      <c r="A6" s="7">
        <v>2</v>
      </c>
      <c r="B6" s="72">
        <v>45170</v>
      </c>
      <c r="C6" s="7" t="e">
        <f>INDEX('2'!$B$1:$B$211,'2'!$R$1+A6)</f>
        <v>#NUM!</v>
      </c>
      <c r="D6" s="7" t="e">
        <f>INDEX('2'!$C$1:$C$211,'2'!$R$1+A6)</f>
        <v>#NUM!</v>
      </c>
      <c r="E6" s="7" t="e">
        <f>INDEX('2'!$D$1:$D$211,'2'!$R$1+A6)</f>
        <v>#NUM!</v>
      </c>
      <c r="F6" s="7" t="e">
        <f>IF('2'!$N$3=0,IF(C6&lt;&gt;C5,1,0),IF(C6&lt;&gt;C7,1,0))</f>
        <v>#NUM!</v>
      </c>
      <c r="G6" s="7" t="e">
        <f t="shared" si="2"/>
        <v>#NUM!</v>
      </c>
      <c r="H6" s="7" t="e">
        <f t="shared" si="3"/>
        <v>#NUM!</v>
      </c>
      <c r="I6" s="7">
        <f t="shared" si="4"/>
        <v>31</v>
      </c>
      <c r="J6" s="7" t="e">
        <f>IF(Résumé!$W$4=0,IF(B6&gt;=Résumé!$Y$6,1,0),IF(B7&lt;=Résumé!$Y$6,0,1))</f>
        <v>#NUM!</v>
      </c>
      <c r="K6" s="7" t="e">
        <f t="shared" si="5"/>
        <v>#NUM!</v>
      </c>
      <c r="L6" s="7">
        <v>0</v>
      </c>
      <c r="M6" s="7">
        <f t="shared" si="6"/>
        <v>0</v>
      </c>
      <c r="N6" s="7">
        <f>IF(L6&gt;0,INDEX('2'!$F$1:$F$211,'2'!$R$1+A6),0)</f>
        <v>0</v>
      </c>
      <c r="O6" s="7">
        <f t="shared" si="7"/>
        <v>3</v>
      </c>
      <c r="Q6" s="7" t="e">
        <f t="shared" si="8"/>
        <v>#NUM!</v>
      </c>
      <c r="R6" s="7" t="e">
        <f t="shared" si="9"/>
        <v>#NUM!</v>
      </c>
      <c r="S6" s="7" t="e">
        <f>IF(R6=2,INDEX('2'!$F$1:$F$211,'2'!$R$1+A6),0)</f>
        <v>#NUM!</v>
      </c>
      <c r="T6" s="7" t="e">
        <f t="shared" si="10"/>
        <v>#NUM!</v>
      </c>
      <c r="V6" s="7" t="e">
        <f t="shared" si="11"/>
        <v>#NUM!</v>
      </c>
      <c r="W6" s="7" t="e">
        <f>IF(J6=0,C6,INDEX('2'!$H$2:$H$277,O6))</f>
        <v>#NUM!</v>
      </c>
      <c r="X6" s="7" t="e">
        <f>IF(J6=0,D6,INDEX('2'!$I$2:$I$277,O6))</f>
        <v>#NUM!</v>
      </c>
      <c r="Y6" s="7" t="e">
        <f>IF(J6=0,E6,INDEX('2'!$J$2:$J$277,O6))</f>
        <v>#NUM!</v>
      </c>
      <c r="AA6" s="7" t="e">
        <f t="shared" si="12"/>
        <v>#NUM!</v>
      </c>
      <c r="AB6" s="7" t="e">
        <f>IF(Q6=0,C6,INDEX('2'!$H$2:$H$300,T6))</f>
        <v>#NUM!</v>
      </c>
      <c r="AC6" s="7" t="e">
        <f>IF(Q6=0,D6,INDEX('2'!$I$2:$I$300,T6))</f>
        <v>#NUM!</v>
      </c>
      <c r="AD6" s="7" t="e">
        <f>IF(Q6=0,E6,INDEX('2'!$J$2:$J$300,T6))</f>
        <v>#NUM!</v>
      </c>
      <c r="AF6" s="7" t="e">
        <f t="shared" si="0"/>
        <v>#NUM!</v>
      </c>
      <c r="AG6" s="7" t="e">
        <f t="shared" si="1"/>
        <v>#NUM!</v>
      </c>
    </row>
    <row r="7" spans="1:34" x14ac:dyDescent="0.35">
      <c r="A7" s="7">
        <v>3</v>
      </c>
      <c r="B7" s="72">
        <v>45200</v>
      </c>
      <c r="C7" s="7" t="e">
        <f>INDEX('2'!$B$1:$B$211,'2'!$R$1+A7)</f>
        <v>#NUM!</v>
      </c>
      <c r="D7" s="7" t="e">
        <f>INDEX('2'!$C$1:$C$211,'2'!$R$1+A7)</f>
        <v>#NUM!</v>
      </c>
      <c r="E7" s="7" t="e">
        <f>INDEX('2'!$D$1:$D$211,'2'!$R$1+A7)</f>
        <v>#NUM!</v>
      </c>
      <c r="F7" s="7" t="e">
        <f>IF('2'!$N$3=0,IF(C7&lt;&gt;C6,1,0),IF(C7&lt;&gt;C8,1,0))</f>
        <v>#NUM!</v>
      </c>
      <c r="G7" s="7" t="e">
        <f t="shared" si="2"/>
        <v>#NUM!</v>
      </c>
      <c r="H7" s="7" t="e">
        <f t="shared" si="3"/>
        <v>#NUM!</v>
      </c>
      <c r="I7" s="7">
        <f t="shared" si="4"/>
        <v>30</v>
      </c>
      <c r="J7" s="7" t="e">
        <f>IF(Résumé!$W$4=0,IF(B7&gt;=Résumé!$Y$6,1,0),IF(B8&lt;=Résumé!$Y$6,0,1))</f>
        <v>#NUM!</v>
      </c>
      <c r="K7" s="7" t="e">
        <f t="shared" si="5"/>
        <v>#NUM!</v>
      </c>
      <c r="L7" s="7">
        <v>0</v>
      </c>
      <c r="M7" s="7">
        <f t="shared" si="6"/>
        <v>0</v>
      </c>
      <c r="N7" s="7">
        <f>IF(L7&gt;0,INDEX('2'!$F$1:$F$211,'2'!$R$1+A7),0)</f>
        <v>0</v>
      </c>
      <c r="O7" s="7">
        <f t="shared" si="7"/>
        <v>4</v>
      </c>
      <c r="Q7" s="7" t="e">
        <f t="shared" si="8"/>
        <v>#NUM!</v>
      </c>
      <c r="R7" s="7" t="e">
        <f t="shared" si="9"/>
        <v>#NUM!</v>
      </c>
      <c r="S7" s="7" t="e">
        <f>IF(R7=2,INDEX('2'!$F$1:$F$211,'2'!$R$1+A7),0)</f>
        <v>#NUM!</v>
      </c>
      <c r="T7" s="7" t="e">
        <f t="shared" si="10"/>
        <v>#NUM!</v>
      </c>
      <c r="V7" s="7" t="e">
        <f t="shared" si="11"/>
        <v>#NUM!</v>
      </c>
      <c r="W7" s="7" t="e">
        <f>IF(J7=0,C7,INDEX('2'!$H$2:$H$277,O7))</f>
        <v>#NUM!</v>
      </c>
      <c r="X7" s="7" t="e">
        <f>IF(J7=0,D7,INDEX('2'!$I$2:$I$277,O7))</f>
        <v>#NUM!</v>
      </c>
      <c r="Y7" s="7" t="e">
        <f>IF(J7=0,E7,INDEX('2'!$J$2:$J$277,O7))</f>
        <v>#NUM!</v>
      </c>
      <c r="AA7" s="7" t="e">
        <f t="shared" si="12"/>
        <v>#NUM!</v>
      </c>
      <c r="AB7" s="7" t="e">
        <f>IF(Q7=0,C7,INDEX('2'!$H$2:$H$300,T7))</f>
        <v>#NUM!</v>
      </c>
      <c r="AC7" s="7" t="e">
        <f>IF(Q7=0,D7,INDEX('2'!$I$2:$I$300,T7))</f>
        <v>#NUM!</v>
      </c>
      <c r="AD7" s="7" t="e">
        <f>IF(Q7=0,E7,INDEX('2'!$J$2:$J$300,T7))</f>
        <v>#NUM!</v>
      </c>
      <c r="AF7" s="7" t="e">
        <f t="shared" si="0"/>
        <v>#NUM!</v>
      </c>
      <c r="AG7" s="7" t="e">
        <f t="shared" si="1"/>
        <v>#NUM!</v>
      </c>
    </row>
    <row r="8" spans="1:34" x14ac:dyDescent="0.35">
      <c r="A8" s="7">
        <v>4</v>
      </c>
      <c r="B8" s="72">
        <v>45231</v>
      </c>
      <c r="C8" s="7" t="e">
        <f>INDEX('2'!$B$1:$B$211,'2'!$R$1+A8)</f>
        <v>#NUM!</v>
      </c>
      <c r="D8" s="7" t="e">
        <f>INDEX('2'!$C$1:$C$211,'2'!$R$1+A8)</f>
        <v>#NUM!</v>
      </c>
      <c r="E8" s="7" t="e">
        <f>INDEX('2'!$D$1:$D$211,'2'!$R$1+A8)</f>
        <v>#NUM!</v>
      </c>
      <c r="F8" s="7" t="e">
        <f>IF('2'!$N$3=0,IF(C8&lt;&gt;C7,1,0),IF(C8&lt;&gt;C9,1,0))</f>
        <v>#NUM!</v>
      </c>
      <c r="G8" s="7" t="e">
        <f t="shared" si="2"/>
        <v>#NUM!</v>
      </c>
      <c r="H8" s="7" t="e">
        <f t="shared" si="3"/>
        <v>#NUM!</v>
      </c>
      <c r="I8" s="7">
        <f t="shared" si="4"/>
        <v>31</v>
      </c>
      <c r="J8" s="7" t="e">
        <f>IF(Résumé!$W$4=0,IF(B8&gt;=Résumé!$Y$6,1,0),IF(B9&lt;=Résumé!$Y$6,0,1))</f>
        <v>#NUM!</v>
      </c>
      <c r="K8" s="7" t="e">
        <f t="shared" si="5"/>
        <v>#NUM!</v>
      </c>
      <c r="L8" s="7">
        <v>0</v>
      </c>
      <c r="M8" s="7">
        <f t="shared" si="6"/>
        <v>0</v>
      </c>
      <c r="N8" s="7">
        <f>IF(L8&gt;0,INDEX('2'!$F$1:$F$211,'2'!$R$1+A8),0)</f>
        <v>0</v>
      </c>
      <c r="O8" s="7">
        <f t="shared" si="7"/>
        <v>5</v>
      </c>
      <c r="Q8" s="7" t="e">
        <f t="shared" si="8"/>
        <v>#NUM!</v>
      </c>
      <c r="R8" s="7" t="e">
        <f t="shared" si="9"/>
        <v>#NUM!</v>
      </c>
      <c r="S8" s="7" t="e">
        <f>IF(R8=2,INDEX('2'!$F$1:$F$211,'2'!$R$1+A8),0)</f>
        <v>#NUM!</v>
      </c>
      <c r="T8" s="7" t="e">
        <f t="shared" si="10"/>
        <v>#NUM!</v>
      </c>
      <c r="V8" s="7" t="e">
        <f t="shared" si="11"/>
        <v>#NUM!</v>
      </c>
      <c r="W8" s="7" t="e">
        <f>IF(J8=0,C8,INDEX('2'!$H$2:$H$277,O8))</f>
        <v>#NUM!</v>
      </c>
      <c r="X8" s="7" t="e">
        <f>IF(J8=0,D8,INDEX('2'!$I$2:$I$277,O8))</f>
        <v>#NUM!</v>
      </c>
      <c r="Y8" s="7" t="e">
        <f>IF(J8=0,E8,INDEX('2'!$J$2:$J$277,O8))</f>
        <v>#NUM!</v>
      </c>
      <c r="AA8" s="7" t="e">
        <f t="shared" si="12"/>
        <v>#NUM!</v>
      </c>
      <c r="AB8" s="7" t="e">
        <f>IF(Q8=0,C8,INDEX('2'!$H$2:$H$300,T8))</f>
        <v>#NUM!</v>
      </c>
      <c r="AC8" s="7" t="e">
        <f>IF(Q8=0,D8,INDEX('2'!$I$2:$I$300,T8))</f>
        <v>#NUM!</v>
      </c>
      <c r="AD8" s="7" t="e">
        <f>IF(Q8=0,E8,INDEX('2'!$J$2:$J$300,T8))</f>
        <v>#NUM!</v>
      </c>
      <c r="AF8" s="7" t="e">
        <f t="shared" si="0"/>
        <v>#NUM!</v>
      </c>
      <c r="AG8" s="7" t="e">
        <f t="shared" si="1"/>
        <v>#NUM!</v>
      </c>
    </row>
    <row r="9" spans="1:34" x14ac:dyDescent="0.35">
      <c r="A9" s="7">
        <v>5</v>
      </c>
      <c r="B9" s="72">
        <v>45261</v>
      </c>
      <c r="C9" s="7" t="e">
        <f>INDEX('2'!$B$1:$B$211,'2'!$R$1+A9)</f>
        <v>#NUM!</v>
      </c>
      <c r="D9" s="7" t="e">
        <f>INDEX('2'!$C$1:$C$211,'2'!$R$1+A9)</f>
        <v>#NUM!</v>
      </c>
      <c r="E9" s="7" t="e">
        <f>INDEX('2'!$D$1:$D$211,'2'!$R$1+A9)</f>
        <v>#NUM!</v>
      </c>
      <c r="F9" s="7" t="e">
        <f>IF('2'!$N$3=0,IF(C9&lt;&gt;C8,1,0),IF(C9&lt;&gt;C10,1,0))</f>
        <v>#NUM!</v>
      </c>
      <c r="G9" s="7" t="e">
        <f t="shared" si="2"/>
        <v>#NUM!</v>
      </c>
      <c r="H9" s="7" t="e">
        <f t="shared" si="3"/>
        <v>#NUM!</v>
      </c>
      <c r="I9" s="7">
        <f t="shared" si="4"/>
        <v>30</v>
      </c>
      <c r="J9" s="7" t="e">
        <f>IF(Résumé!$W$4=0,IF(B9&gt;=Résumé!$Y$6,1,0),IF(B10&lt;=Résumé!$Y$6,0,1))</f>
        <v>#NUM!</v>
      </c>
      <c r="K9" s="7" t="e">
        <f t="shared" si="5"/>
        <v>#NUM!</v>
      </c>
      <c r="L9" s="7">
        <v>0</v>
      </c>
      <c r="M9" s="7">
        <f t="shared" si="6"/>
        <v>0</v>
      </c>
      <c r="N9" s="7">
        <f>IF(L9&gt;0,INDEX('2'!$F$1:$F$211,'2'!$R$1+A9),0)</f>
        <v>0</v>
      </c>
      <c r="O9" s="7">
        <f t="shared" si="7"/>
        <v>6</v>
      </c>
      <c r="Q9" s="7" t="e">
        <f t="shared" si="8"/>
        <v>#NUM!</v>
      </c>
      <c r="R9" s="7" t="e">
        <f t="shared" si="9"/>
        <v>#NUM!</v>
      </c>
      <c r="S9" s="7" t="e">
        <f>IF(R9=2,INDEX('2'!$F$1:$F$211,'2'!$R$1+A9),0)</f>
        <v>#NUM!</v>
      </c>
      <c r="T9" s="7" t="e">
        <f t="shared" si="10"/>
        <v>#NUM!</v>
      </c>
      <c r="V9" s="7" t="e">
        <f t="shared" si="11"/>
        <v>#NUM!</v>
      </c>
      <c r="W9" s="7" t="e">
        <f>IF(J9=0,C9,INDEX('2'!$H$2:$H$277,O9))</f>
        <v>#NUM!</v>
      </c>
      <c r="X9" s="7" t="e">
        <f>IF(J9=0,D9,INDEX('2'!$I$2:$I$277,O9))</f>
        <v>#NUM!</v>
      </c>
      <c r="Y9" s="7" t="e">
        <f>IF(J9=0,E9,INDEX('2'!$J$2:$J$277,O9))</f>
        <v>#NUM!</v>
      </c>
      <c r="AA9" s="7" t="e">
        <f t="shared" si="12"/>
        <v>#NUM!</v>
      </c>
      <c r="AB9" s="7" t="e">
        <f>IF(Q9=0,C9,INDEX('2'!$H$2:$H$300,T9))</f>
        <v>#NUM!</v>
      </c>
      <c r="AC9" s="7" t="e">
        <f>IF(Q9=0,D9,INDEX('2'!$I$2:$I$300,T9))</f>
        <v>#NUM!</v>
      </c>
      <c r="AD9" s="7" t="e">
        <f>IF(Q9=0,E9,INDEX('2'!$J$2:$J$300,T9))</f>
        <v>#NUM!</v>
      </c>
      <c r="AF9" s="7" t="e">
        <f t="shared" si="0"/>
        <v>#NUM!</v>
      </c>
      <c r="AG9" s="7" t="e">
        <f t="shared" si="1"/>
        <v>#NUM!</v>
      </c>
    </row>
    <row r="10" spans="1:34" x14ac:dyDescent="0.35">
      <c r="A10" s="7">
        <v>6</v>
      </c>
      <c r="B10" s="72">
        <v>45292</v>
      </c>
      <c r="C10" s="7" t="e">
        <f>INDEX('2'!$B$1:$B$211,'2'!$R$1+A10)</f>
        <v>#NUM!</v>
      </c>
      <c r="D10" s="7" t="e">
        <f>INDEX('2'!$C$1:$C$211,'2'!$R$1+A10)</f>
        <v>#NUM!</v>
      </c>
      <c r="E10" s="7" t="e">
        <f>INDEX('2'!$D$1:$D$211,'2'!$R$1+A10)</f>
        <v>#NUM!</v>
      </c>
      <c r="F10" s="7" t="e">
        <f>IF('2'!$N$3=0,IF(C10&lt;&gt;C9,1,0),IF(C10&lt;&gt;C11,1,0))</f>
        <v>#NUM!</v>
      </c>
      <c r="G10" s="7" t="e">
        <f t="shared" si="2"/>
        <v>#NUM!</v>
      </c>
      <c r="H10" s="7" t="e">
        <f t="shared" si="3"/>
        <v>#NUM!</v>
      </c>
      <c r="I10" s="7">
        <f t="shared" si="4"/>
        <v>31</v>
      </c>
      <c r="J10" s="7" t="e">
        <f>IF(Résumé!$W$4=0,IF(B10&gt;=Résumé!$Y$6,1,0),IF(B11&lt;=Résumé!$Y$6,0,1))</f>
        <v>#NUM!</v>
      </c>
      <c r="K10" s="7" t="e">
        <f t="shared" si="5"/>
        <v>#NUM!</v>
      </c>
      <c r="L10" s="7" t="e">
        <f>IF(C10&gt;=4,C10,0)</f>
        <v>#NUM!</v>
      </c>
      <c r="M10" s="7" t="e">
        <f t="shared" si="6"/>
        <v>#NUM!</v>
      </c>
      <c r="N10" s="7" t="e">
        <f>IF(L10&gt;0,INDEX('2'!$F$1:$F$211,'2'!$R$1+A10),0)</f>
        <v>#NUM!</v>
      </c>
      <c r="O10" s="7" t="e">
        <f t="shared" si="7"/>
        <v>#NUM!</v>
      </c>
      <c r="Q10" s="7" t="e">
        <f t="shared" si="8"/>
        <v>#NUM!</v>
      </c>
      <c r="R10" s="7" t="e">
        <f t="shared" si="9"/>
        <v>#NUM!</v>
      </c>
      <c r="S10" s="7" t="e">
        <f>IF(R10=2,INDEX('2'!$F$1:$F$211,'2'!$R$1+A10),0)</f>
        <v>#NUM!</v>
      </c>
      <c r="T10" s="7" t="e">
        <f t="shared" si="10"/>
        <v>#NUM!</v>
      </c>
      <c r="V10" s="7" t="e">
        <f t="shared" si="11"/>
        <v>#NUM!</v>
      </c>
      <c r="W10" s="7" t="e">
        <f>IF(J10=0,C10,INDEX('2'!$H$2:$H$277,O10))</f>
        <v>#NUM!</v>
      </c>
      <c r="X10" s="7" t="e">
        <f>IF(J10=0,D10,INDEX('2'!$I$2:$I$277,O10))</f>
        <v>#NUM!</v>
      </c>
      <c r="Y10" s="7" t="e">
        <f>IF(J10=0,E10,INDEX('2'!$J$2:$J$277,O10))</f>
        <v>#NUM!</v>
      </c>
      <c r="AA10" s="7" t="e">
        <f t="shared" si="12"/>
        <v>#NUM!</v>
      </c>
      <c r="AB10" s="7" t="e">
        <f>IF(Q10=0,C10,INDEX('2'!$H$2:$H$300,T10))</f>
        <v>#NUM!</v>
      </c>
      <c r="AC10" s="7" t="e">
        <f>IF(Q10=0,D10,INDEX('2'!$I$2:$I$300,T10))</f>
        <v>#NUM!</v>
      </c>
      <c r="AD10" s="7" t="e">
        <f>IF(Q10=0,E10,INDEX('2'!$J$2:$J$300,T10))</f>
        <v>#NUM!</v>
      </c>
      <c r="AF10" s="7" t="e">
        <f t="shared" si="0"/>
        <v>#NUM!</v>
      </c>
      <c r="AG10" s="7" t="e">
        <f t="shared" si="1"/>
        <v>#NUM!</v>
      </c>
    </row>
    <row r="11" spans="1:34" x14ac:dyDescent="0.35">
      <c r="A11" s="7">
        <v>7</v>
      </c>
      <c r="B11" s="72">
        <v>45323</v>
      </c>
      <c r="C11" s="7" t="e">
        <f>INDEX('2'!$B$1:$B$211,'2'!$R$1+A11)</f>
        <v>#NUM!</v>
      </c>
      <c r="D11" s="7" t="e">
        <f>INDEX('2'!$C$1:$C$211,'2'!$R$1+A11)</f>
        <v>#NUM!</v>
      </c>
      <c r="E11" s="7" t="e">
        <f>INDEX('2'!$D$1:$D$211,'2'!$R$1+A11)</f>
        <v>#NUM!</v>
      </c>
      <c r="F11" s="7" t="e">
        <f>IF('2'!$N$3=0,IF(C11&lt;&gt;C10,1,0),IF(C11&lt;&gt;C12,1,0))</f>
        <v>#NUM!</v>
      </c>
      <c r="G11" s="7" t="e">
        <f t="shared" si="2"/>
        <v>#NUM!</v>
      </c>
      <c r="H11" s="7" t="e">
        <f t="shared" si="3"/>
        <v>#NUM!</v>
      </c>
      <c r="I11" s="7">
        <f t="shared" si="4"/>
        <v>31</v>
      </c>
      <c r="J11" s="7" t="e">
        <f>IF(Résumé!$W$4=0,IF(B11&gt;=Résumé!$Y$6,1,0),IF(B12&lt;=Résumé!$Y$6,0,1))</f>
        <v>#NUM!</v>
      </c>
      <c r="K11" s="7" t="e">
        <f t="shared" si="5"/>
        <v>#NUM!</v>
      </c>
      <c r="L11" s="7" t="e">
        <f t="shared" ref="L11:L35" si="13">IF(K11=2,C11,0)</f>
        <v>#NUM!</v>
      </c>
      <c r="M11" s="7" t="e">
        <f t="shared" si="6"/>
        <v>#NUM!</v>
      </c>
      <c r="N11" s="7" t="e">
        <f>IF(L11&gt;0,INDEX('2'!$F$1:$F$211,'2'!$R$1+A11),0)</f>
        <v>#NUM!</v>
      </c>
      <c r="O11" s="7" t="e">
        <f t="shared" si="7"/>
        <v>#NUM!</v>
      </c>
      <c r="Q11" s="7" t="e">
        <f t="shared" si="8"/>
        <v>#NUM!</v>
      </c>
      <c r="R11" s="7" t="e">
        <f t="shared" si="9"/>
        <v>#NUM!</v>
      </c>
      <c r="S11" s="7" t="e">
        <f>IF(R11=2,INDEX('2'!$F$1:$F$211,'2'!$R$1+A11),0)</f>
        <v>#NUM!</v>
      </c>
      <c r="T11" s="7" t="e">
        <f t="shared" si="10"/>
        <v>#NUM!</v>
      </c>
      <c r="V11" s="7" t="e">
        <f t="shared" si="11"/>
        <v>#NUM!</v>
      </c>
      <c r="W11" s="7" t="e">
        <f>IF(J11=0,C11,INDEX('2'!$H$2:$H$277,O11))</f>
        <v>#NUM!</v>
      </c>
      <c r="X11" s="7" t="e">
        <f>IF(J11=0,D11,INDEX('2'!$I$2:$I$277,O11))</f>
        <v>#NUM!</v>
      </c>
      <c r="Y11" s="7" t="e">
        <f>IF(J11=0,E11,INDEX('2'!$J$2:$J$277,O11))</f>
        <v>#NUM!</v>
      </c>
      <c r="AA11" s="7" t="e">
        <f t="shared" si="12"/>
        <v>#NUM!</v>
      </c>
      <c r="AB11" s="7" t="e">
        <f>IF(Q11=0,C11,INDEX('2'!$H$2:$H$300,T11))</f>
        <v>#NUM!</v>
      </c>
      <c r="AC11" s="7" t="e">
        <f>IF(Q11=0,D11,INDEX('2'!$I$2:$I$300,T11))</f>
        <v>#NUM!</v>
      </c>
      <c r="AD11" s="7" t="e">
        <f>IF(Q11=0,E11,INDEX('2'!$J$2:$J$300,T11))</f>
        <v>#NUM!</v>
      </c>
      <c r="AF11" s="7" t="e">
        <f t="shared" si="0"/>
        <v>#NUM!</v>
      </c>
      <c r="AG11" s="7" t="e">
        <f t="shared" si="1"/>
        <v>#NUM!</v>
      </c>
    </row>
    <row r="12" spans="1:34" x14ac:dyDescent="0.35">
      <c r="A12" s="7">
        <v>8</v>
      </c>
      <c r="B12" s="72">
        <v>45352</v>
      </c>
      <c r="C12" s="7" t="e">
        <f>INDEX('2'!$B$1:$B$211,'2'!$R$1+A12)</f>
        <v>#NUM!</v>
      </c>
      <c r="D12" s="7" t="e">
        <f>INDEX('2'!$C$1:$C$211,'2'!$R$1+A12)</f>
        <v>#NUM!</v>
      </c>
      <c r="E12" s="7" t="e">
        <f>INDEX('2'!$D$1:$D$211,'2'!$R$1+A12)</f>
        <v>#NUM!</v>
      </c>
      <c r="F12" s="7" t="e">
        <f>IF('2'!$N$3=0,IF(C12&lt;&gt;C11,1,0),IF(C12&lt;&gt;C13,1,0))</f>
        <v>#NUM!</v>
      </c>
      <c r="G12" s="7" t="e">
        <f t="shared" si="2"/>
        <v>#NUM!</v>
      </c>
      <c r="H12" s="7" t="e">
        <f t="shared" si="3"/>
        <v>#NUM!</v>
      </c>
      <c r="I12" s="7">
        <f t="shared" si="4"/>
        <v>29</v>
      </c>
      <c r="J12" s="7" t="e">
        <f>IF(Résumé!$W$4=0,IF(B12&gt;=Résumé!$Y$6,1,0),IF(B13&lt;=Résumé!$Y$6,0,1))</f>
        <v>#NUM!</v>
      </c>
      <c r="K12" s="7" t="e">
        <f t="shared" si="5"/>
        <v>#NUM!</v>
      </c>
      <c r="L12" s="7" t="e">
        <f t="shared" si="13"/>
        <v>#NUM!</v>
      </c>
      <c r="M12" s="7" t="e">
        <f t="shared" si="6"/>
        <v>#NUM!</v>
      </c>
      <c r="N12" s="7" t="e">
        <f>IF(L12&gt;0,INDEX('2'!$F$1:$F$211,'2'!$R$1+A12),0)</f>
        <v>#NUM!</v>
      </c>
      <c r="O12" s="7" t="e">
        <f t="shared" si="7"/>
        <v>#NUM!</v>
      </c>
      <c r="Q12" s="7" t="e">
        <f t="shared" si="8"/>
        <v>#NUM!</v>
      </c>
      <c r="R12" s="7" t="e">
        <f t="shared" si="9"/>
        <v>#NUM!</v>
      </c>
      <c r="S12" s="7" t="e">
        <f>IF(R12=2,INDEX('2'!$F$1:$F$211,'2'!$R$1+A12),0)</f>
        <v>#NUM!</v>
      </c>
      <c r="T12" s="7" t="e">
        <f t="shared" si="10"/>
        <v>#NUM!</v>
      </c>
      <c r="V12" s="7" t="e">
        <f t="shared" si="11"/>
        <v>#NUM!</v>
      </c>
      <c r="W12" s="7" t="e">
        <f>IF(J12=0,C12,INDEX('2'!$H$2:$H$277,O12))</f>
        <v>#NUM!</v>
      </c>
      <c r="X12" s="7" t="e">
        <f>IF(J12=0,D12,INDEX('2'!$I$2:$I$277,O12))</f>
        <v>#NUM!</v>
      </c>
      <c r="Y12" s="7" t="e">
        <f>IF(J12=0,E12,INDEX('2'!$J$2:$J$277,O12))</f>
        <v>#NUM!</v>
      </c>
      <c r="AA12" s="7" t="e">
        <f t="shared" si="12"/>
        <v>#NUM!</v>
      </c>
      <c r="AB12" s="7" t="e">
        <f>IF(Q12=0,C12,INDEX('2'!$H$2:$H$300,T12))</f>
        <v>#NUM!</v>
      </c>
      <c r="AC12" s="7" t="e">
        <f>IF(Q12=0,D12,INDEX('2'!$I$2:$I$300,T12))</f>
        <v>#NUM!</v>
      </c>
      <c r="AD12" s="7" t="e">
        <f>IF(Q12=0,E12,INDEX('2'!$J$2:$J$300,T12))</f>
        <v>#NUM!</v>
      </c>
      <c r="AF12" s="7" t="e">
        <f t="shared" si="0"/>
        <v>#NUM!</v>
      </c>
      <c r="AG12" s="7" t="e">
        <f t="shared" si="1"/>
        <v>#NUM!</v>
      </c>
    </row>
    <row r="13" spans="1:34" x14ac:dyDescent="0.35">
      <c r="A13" s="7">
        <v>9</v>
      </c>
      <c r="B13" s="72">
        <v>45383</v>
      </c>
      <c r="C13" s="7" t="e">
        <f>INDEX('2'!$B$1:$B$211,'2'!$R$1+A13)</f>
        <v>#NUM!</v>
      </c>
      <c r="D13" s="7" t="e">
        <f>INDEX('2'!$C$1:$C$211,'2'!$R$1+A13)</f>
        <v>#NUM!</v>
      </c>
      <c r="E13" s="7" t="e">
        <f>INDEX('2'!$D$1:$D$211,'2'!$R$1+A13)</f>
        <v>#NUM!</v>
      </c>
      <c r="F13" s="7" t="e">
        <f>IF('2'!$N$3=0,IF(C13&lt;&gt;C12,1,0),IF(C13&lt;&gt;C14,1,0))</f>
        <v>#NUM!</v>
      </c>
      <c r="G13" s="7" t="e">
        <f t="shared" si="2"/>
        <v>#NUM!</v>
      </c>
      <c r="H13" s="7" t="e">
        <f t="shared" si="3"/>
        <v>#NUM!</v>
      </c>
      <c r="I13" s="7">
        <f t="shared" si="4"/>
        <v>31</v>
      </c>
      <c r="J13" s="7" t="e">
        <f>IF(Résumé!$W$4=0,IF(B13&gt;=Résumé!$Y$6,1,0),IF(B14&lt;=Résumé!$Y$6,0,1))</f>
        <v>#NUM!</v>
      </c>
      <c r="K13" s="7" t="e">
        <f t="shared" si="5"/>
        <v>#NUM!</v>
      </c>
      <c r="L13" s="7" t="e">
        <f t="shared" si="13"/>
        <v>#NUM!</v>
      </c>
      <c r="M13" s="7" t="e">
        <f t="shared" si="6"/>
        <v>#NUM!</v>
      </c>
      <c r="N13" s="7" t="e">
        <f>IF(L13&gt;0,INDEX('2'!$F$1:$F$211,'2'!$R$1+A13),0)</f>
        <v>#NUM!</v>
      </c>
      <c r="O13" s="7" t="e">
        <f t="shared" si="7"/>
        <v>#NUM!</v>
      </c>
      <c r="Q13" s="7" t="e">
        <f t="shared" si="8"/>
        <v>#NUM!</v>
      </c>
      <c r="R13" s="7" t="e">
        <f t="shared" si="9"/>
        <v>#NUM!</v>
      </c>
      <c r="S13" s="7" t="e">
        <f>IF(R13=2,INDEX('2'!$F$1:$F$211,'2'!$R$1+A13),0)</f>
        <v>#NUM!</v>
      </c>
      <c r="T13" s="7" t="e">
        <f t="shared" si="10"/>
        <v>#NUM!</v>
      </c>
      <c r="V13" s="7" t="e">
        <f t="shared" si="11"/>
        <v>#NUM!</v>
      </c>
      <c r="W13" s="7" t="e">
        <f>IF(J13=0,C13,INDEX('2'!$H$2:$H$277,O13))</f>
        <v>#NUM!</v>
      </c>
      <c r="X13" s="7" t="e">
        <f>IF(J13=0,D13,INDEX('2'!$I$2:$I$277,O13))</f>
        <v>#NUM!</v>
      </c>
      <c r="Y13" s="7" t="e">
        <f>IF(J13=0,E13,INDEX('2'!$J$2:$J$277,O13))</f>
        <v>#NUM!</v>
      </c>
      <c r="AA13" s="7" t="e">
        <f t="shared" si="12"/>
        <v>#NUM!</v>
      </c>
      <c r="AB13" s="7" t="e">
        <f>IF(Q13=0,C13,INDEX('2'!$H$2:$H$300,T13))</f>
        <v>#NUM!</v>
      </c>
      <c r="AC13" s="7" t="e">
        <f>IF(Q13=0,D13,INDEX('2'!$I$2:$I$300,T13))</f>
        <v>#NUM!</v>
      </c>
      <c r="AD13" s="7" t="e">
        <f>IF(Q13=0,E13,INDEX('2'!$J$2:$J$300,T13))</f>
        <v>#NUM!</v>
      </c>
      <c r="AF13" s="7" t="e">
        <f t="shared" si="0"/>
        <v>#NUM!</v>
      </c>
      <c r="AG13" s="7" t="e">
        <f t="shared" si="1"/>
        <v>#NUM!</v>
      </c>
    </row>
    <row r="14" spans="1:34" x14ac:dyDescent="0.35">
      <c r="A14" s="7">
        <v>10</v>
      </c>
      <c r="B14" s="72">
        <v>45413</v>
      </c>
      <c r="C14" s="7" t="e">
        <f>INDEX('2'!$B$1:$B$211,'2'!$R$1+A14)</f>
        <v>#NUM!</v>
      </c>
      <c r="D14" s="7" t="e">
        <f>INDEX('2'!$C$1:$C$211,'2'!$R$1+A14)</f>
        <v>#NUM!</v>
      </c>
      <c r="E14" s="7" t="e">
        <f>INDEX('2'!$D$1:$D$211,'2'!$R$1+A14)</f>
        <v>#NUM!</v>
      </c>
      <c r="F14" s="7" t="e">
        <f>IF('2'!$N$3=0,IF(C14&lt;&gt;C13,1,0),IF(C14&lt;&gt;C15,1,0))</f>
        <v>#NUM!</v>
      </c>
      <c r="G14" s="7" t="e">
        <f t="shared" si="2"/>
        <v>#NUM!</v>
      </c>
      <c r="H14" s="7" t="e">
        <f t="shared" si="3"/>
        <v>#NUM!</v>
      </c>
      <c r="I14" s="7">
        <f t="shared" si="4"/>
        <v>30</v>
      </c>
      <c r="J14" s="7" t="e">
        <f>IF(Résumé!$W$4=0,IF(B14&gt;=Résumé!$Y$6,1,0),IF(B15&lt;=Résumé!$Y$6,0,1))</f>
        <v>#NUM!</v>
      </c>
      <c r="K14" s="7" t="e">
        <f t="shared" si="5"/>
        <v>#NUM!</v>
      </c>
      <c r="L14" s="7" t="e">
        <f t="shared" si="13"/>
        <v>#NUM!</v>
      </c>
      <c r="M14" s="7" t="e">
        <f t="shared" si="6"/>
        <v>#NUM!</v>
      </c>
      <c r="N14" s="7" t="e">
        <f>IF(L14&gt;0,INDEX('2'!$F$1:$F$211,'2'!$R$1+A14),0)</f>
        <v>#NUM!</v>
      </c>
      <c r="O14" s="7" t="e">
        <f t="shared" si="7"/>
        <v>#NUM!</v>
      </c>
      <c r="Q14" s="7" t="e">
        <f t="shared" si="8"/>
        <v>#NUM!</v>
      </c>
      <c r="R14" s="7" t="e">
        <f t="shared" si="9"/>
        <v>#NUM!</v>
      </c>
      <c r="S14" s="7" t="e">
        <f>IF(R14=2,INDEX('2'!$F$1:$F$211,'2'!$R$1+A14),0)</f>
        <v>#NUM!</v>
      </c>
      <c r="T14" s="7" t="e">
        <f t="shared" si="10"/>
        <v>#NUM!</v>
      </c>
      <c r="V14" s="7" t="e">
        <f t="shared" si="11"/>
        <v>#NUM!</v>
      </c>
      <c r="W14" s="7" t="e">
        <f>IF(J14=0,C14,INDEX('2'!$H$2:$H$277,O14))</f>
        <v>#NUM!</v>
      </c>
      <c r="X14" s="7" t="e">
        <f>IF(J14=0,D14,INDEX('2'!$I$2:$I$277,O14))</f>
        <v>#NUM!</v>
      </c>
      <c r="Y14" s="7" t="e">
        <f>IF(J14=0,E14,INDEX('2'!$J$2:$J$277,O14))</f>
        <v>#NUM!</v>
      </c>
      <c r="AA14" s="7" t="e">
        <f t="shared" si="12"/>
        <v>#NUM!</v>
      </c>
      <c r="AB14" s="7" t="e">
        <f>IF(Q14=0,C14,INDEX('2'!$H$2:$H$300,T14))</f>
        <v>#NUM!</v>
      </c>
      <c r="AC14" s="7" t="e">
        <f>IF(Q14=0,D14,INDEX('2'!$I$2:$I$300,T14))</f>
        <v>#NUM!</v>
      </c>
      <c r="AD14" s="7" t="e">
        <f>IF(Q14=0,E14,INDEX('2'!$J$2:$J$300,T14))</f>
        <v>#NUM!</v>
      </c>
      <c r="AF14" s="7" t="e">
        <f t="shared" si="0"/>
        <v>#NUM!</v>
      </c>
      <c r="AG14" s="7" t="e">
        <f t="shared" si="1"/>
        <v>#NUM!</v>
      </c>
    </row>
    <row r="15" spans="1:34" x14ac:dyDescent="0.35">
      <c r="A15" s="7">
        <v>11</v>
      </c>
      <c r="B15" s="72">
        <v>45444</v>
      </c>
      <c r="C15" s="7" t="e">
        <f>INDEX('2'!$B$1:$B$211,'2'!$R$1+A15)</f>
        <v>#NUM!</v>
      </c>
      <c r="D15" s="7" t="e">
        <f>INDEX('2'!$C$1:$C$211,'2'!$R$1+A15)</f>
        <v>#NUM!</v>
      </c>
      <c r="E15" s="7" t="e">
        <f>INDEX('2'!$D$1:$D$211,'2'!$R$1+A15)</f>
        <v>#NUM!</v>
      </c>
      <c r="F15" s="7" t="e">
        <f>IF('2'!$N$3=0,IF(C15&lt;&gt;C14,1,0),IF(C15&lt;&gt;C16,1,0))</f>
        <v>#NUM!</v>
      </c>
      <c r="G15" s="7" t="e">
        <f t="shared" si="2"/>
        <v>#NUM!</v>
      </c>
      <c r="H15" s="7" t="e">
        <f t="shared" si="3"/>
        <v>#NUM!</v>
      </c>
      <c r="I15" s="7">
        <f t="shared" si="4"/>
        <v>31</v>
      </c>
      <c r="J15" s="7" t="e">
        <f>IF(Résumé!$W$4=0,IF(B15&gt;=Résumé!$Y$6,1,0),IF(B16&lt;=Résumé!$Y$6,0,1))</f>
        <v>#NUM!</v>
      </c>
      <c r="K15" s="7" t="e">
        <f t="shared" si="5"/>
        <v>#NUM!</v>
      </c>
      <c r="L15" s="7" t="e">
        <f t="shared" si="13"/>
        <v>#NUM!</v>
      </c>
      <c r="M15" s="7" t="e">
        <f t="shared" si="6"/>
        <v>#NUM!</v>
      </c>
      <c r="N15" s="7" t="e">
        <f>IF(L15&gt;0,INDEX('2'!$F$1:$F$211,'2'!$R$1+A15),0)</f>
        <v>#NUM!</v>
      </c>
      <c r="O15" s="7" t="e">
        <f t="shared" si="7"/>
        <v>#NUM!</v>
      </c>
      <c r="Q15" s="7" t="e">
        <f t="shared" si="8"/>
        <v>#NUM!</v>
      </c>
      <c r="R15" s="7" t="e">
        <f t="shared" si="9"/>
        <v>#NUM!</v>
      </c>
      <c r="S15" s="7" t="e">
        <f>IF(R15=2,INDEX('2'!$F$1:$F$211,'2'!$R$1+A15),0)</f>
        <v>#NUM!</v>
      </c>
      <c r="T15" s="7" t="e">
        <f t="shared" si="10"/>
        <v>#NUM!</v>
      </c>
      <c r="V15" s="7" t="e">
        <f t="shared" si="11"/>
        <v>#NUM!</v>
      </c>
      <c r="W15" s="7" t="e">
        <f>IF(J15=0,C15,INDEX('2'!$H$2:$H$277,O15))</f>
        <v>#NUM!</v>
      </c>
      <c r="X15" s="7" t="e">
        <f>IF(J15=0,D15,INDEX('2'!$I$2:$I$277,O15))</f>
        <v>#NUM!</v>
      </c>
      <c r="Y15" s="7" t="e">
        <f>IF(J15=0,E15,INDEX('2'!$J$2:$J$277,O15))</f>
        <v>#NUM!</v>
      </c>
      <c r="AA15" s="7" t="e">
        <f t="shared" si="12"/>
        <v>#NUM!</v>
      </c>
      <c r="AB15" s="7" t="e">
        <f>IF(Q15=0,C15,INDEX('2'!$H$2:$H$300,T15))</f>
        <v>#NUM!</v>
      </c>
      <c r="AC15" s="7" t="e">
        <f>IF(Q15=0,D15,INDEX('2'!$I$2:$I$300,T15))</f>
        <v>#NUM!</v>
      </c>
      <c r="AD15" s="7" t="e">
        <f>IF(Q15=0,E15,INDEX('2'!$J$2:$J$300,T15))</f>
        <v>#NUM!</v>
      </c>
      <c r="AF15" s="7" t="e">
        <f t="shared" si="0"/>
        <v>#NUM!</v>
      </c>
      <c r="AG15" s="7" t="e">
        <f t="shared" si="1"/>
        <v>#NUM!</v>
      </c>
    </row>
    <row r="16" spans="1:34" x14ac:dyDescent="0.35">
      <c r="A16" s="7">
        <v>12</v>
      </c>
      <c r="B16" s="72">
        <v>45474</v>
      </c>
      <c r="C16" s="7" t="e">
        <f>INDEX('2'!$B$1:$B$211,'2'!$R$1+A16)</f>
        <v>#NUM!</v>
      </c>
      <c r="D16" s="7" t="e">
        <f>INDEX('2'!$C$1:$C$211,'2'!$R$1+A16)</f>
        <v>#NUM!</v>
      </c>
      <c r="E16" s="7" t="e">
        <f>INDEX('2'!$D$1:$D$211,'2'!$R$1+A16)</f>
        <v>#NUM!</v>
      </c>
      <c r="F16" s="7" t="e">
        <f>IF('2'!$N$3=0,IF(C16&lt;&gt;C15,1,0),IF(C16&lt;&gt;C17,1,0))</f>
        <v>#NUM!</v>
      </c>
      <c r="G16" s="7" t="e">
        <f t="shared" si="2"/>
        <v>#NUM!</v>
      </c>
      <c r="H16" s="7" t="e">
        <f t="shared" si="3"/>
        <v>#NUM!</v>
      </c>
      <c r="I16" s="7">
        <f t="shared" si="4"/>
        <v>30</v>
      </c>
      <c r="J16" s="7" t="e">
        <f>IF(Résumé!$W$4=0,IF(B16&gt;=Résumé!$Y$6,1,0),IF(B17&lt;=Résumé!$Y$6,0,1))</f>
        <v>#NUM!</v>
      </c>
      <c r="K16" s="7" t="e">
        <f t="shared" si="5"/>
        <v>#NUM!</v>
      </c>
      <c r="L16" s="7" t="e">
        <f t="shared" si="13"/>
        <v>#NUM!</v>
      </c>
      <c r="M16" s="7" t="e">
        <f t="shared" si="6"/>
        <v>#NUM!</v>
      </c>
      <c r="N16" s="7" t="e">
        <f>IF(L16&gt;0,INDEX('2'!$F$1:$F$211,'2'!$R$1+A16),0)</f>
        <v>#NUM!</v>
      </c>
      <c r="O16" s="7" t="e">
        <f t="shared" si="7"/>
        <v>#NUM!</v>
      </c>
      <c r="Q16" s="7" t="e">
        <f t="shared" si="8"/>
        <v>#NUM!</v>
      </c>
      <c r="R16" s="7" t="e">
        <f t="shared" si="9"/>
        <v>#NUM!</v>
      </c>
      <c r="S16" s="7" t="e">
        <f>IF(R16=2,INDEX('2'!$F$1:$F$211,'2'!$R$1+A16),0)</f>
        <v>#NUM!</v>
      </c>
      <c r="T16" s="7" t="e">
        <f t="shared" si="10"/>
        <v>#NUM!</v>
      </c>
      <c r="V16" s="7" t="e">
        <f t="shared" si="11"/>
        <v>#NUM!</v>
      </c>
      <c r="W16" s="7" t="e">
        <f>IF(J16=0,C16,INDEX('2'!$H$2:$H$277,O16))</f>
        <v>#NUM!</v>
      </c>
      <c r="X16" s="7" t="e">
        <f>IF(J16=0,D16,INDEX('2'!$I$2:$I$277,O16))</f>
        <v>#NUM!</v>
      </c>
      <c r="Y16" s="7" t="e">
        <f>IF(J16=0,E16,INDEX('2'!$J$2:$J$277,O16))</f>
        <v>#NUM!</v>
      </c>
      <c r="AA16" s="7" t="e">
        <f t="shared" si="12"/>
        <v>#NUM!</v>
      </c>
      <c r="AB16" s="7" t="e">
        <f>IF(Q16=0,C16,INDEX('2'!$H$2:$H$300,T16))</f>
        <v>#NUM!</v>
      </c>
      <c r="AC16" s="7" t="e">
        <f>IF(Q16=0,D16,INDEX('2'!$I$2:$I$300,T16))</f>
        <v>#NUM!</v>
      </c>
      <c r="AD16" s="7" t="e">
        <f>IF(Q16=0,E16,INDEX('2'!$J$2:$J$300,T16))</f>
        <v>#NUM!</v>
      </c>
      <c r="AF16" s="7" t="e">
        <f t="shared" si="0"/>
        <v>#NUM!</v>
      </c>
      <c r="AG16" s="7" t="e">
        <f t="shared" si="1"/>
        <v>#NUM!</v>
      </c>
    </row>
    <row r="17" spans="1:33" x14ac:dyDescent="0.35">
      <c r="A17" s="7">
        <v>13</v>
      </c>
      <c r="B17" s="72">
        <v>45505</v>
      </c>
      <c r="C17" s="7" t="e">
        <f>INDEX('2'!$B$1:$B$211,'2'!$R$1+A17)</f>
        <v>#NUM!</v>
      </c>
      <c r="D17" s="7" t="e">
        <f>INDEX('2'!$C$1:$C$211,'2'!$R$1+A17)</f>
        <v>#NUM!</v>
      </c>
      <c r="E17" s="7" t="e">
        <f>INDEX('2'!$D$1:$D$211,'2'!$R$1+A17)</f>
        <v>#NUM!</v>
      </c>
      <c r="F17" s="7" t="e">
        <f>IF('2'!$N$3=0,IF(C17&lt;&gt;C16,1,0),IF(C17&lt;&gt;C18,1,0))</f>
        <v>#NUM!</v>
      </c>
      <c r="G17" s="7" t="e">
        <f t="shared" si="2"/>
        <v>#NUM!</v>
      </c>
      <c r="H17" s="7" t="e">
        <f t="shared" si="3"/>
        <v>#NUM!</v>
      </c>
      <c r="I17" s="7">
        <f t="shared" si="4"/>
        <v>31</v>
      </c>
      <c r="J17" s="7" t="e">
        <f>IF(Résumé!$W$4=0,IF(B17&gt;=Résumé!$Y$6,1,0),IF(B18&lt;=Résumé!$Y$6,0,1))</f>
        <v>#NUM!</v>
      </c>
      <c r="K17" s="7" t="e">
        <f t="shared" si="5"/>
        <v>#NUM!</v>
      </c>
      <c r="L17" s="7" t="e">
        <f t="shared" si="13"/>
        <v>#NUM!</v>
      </c>
      <c r="M17" s="7" t="e">
        <f t="shared" si="6"/>
        <v>#NUM!</v>
      </c>
      <c r="N17" s="7" t="e">
        <f>IF(L17&gt;0,INDEX('2'!$F$1:$F$211,'2'!$R$1+A17),0)</f>
        <v>#NUM!</v>
      </c>
      <c r="O17" s="7" t="e">
        <f t="shared" si="7"/>
        <v>#NUM!</v>
      </c>
      <c r="Q17" s="7" t="e">
        <f t="shared" si="8"/>
        <v>#NUM!</v>
      </c>
      <c r="R17" s="7" t="e">
        <f t="shared" si="9"/>
        <v>#NUM!</v>
      </c>
      <c r="S17" s="7" t="e">
        <f>IF(R17=2,INDEX('2'!$F$1:$F$211,'2'!$R$1+A17),0)</f>
        <v>#NUM!</v>
      </c>
      <c r="T17" s="7" t="e">
        <f t="shared" si="10"/>
        <v>#NUM!</v>
      </c>
      <c r="V17" s="7" t="e">
        <f t="shared" si="11"/>
        <v>#NUM!</v>
      </c>
      <c r="W17" s="7" t="e">
        <f>IF(J17=0,C17,INDEX('2'!$H$2:$H$277,O17))</f>
        <v>#NUM!</v>
      </c>
      <c r="X17" s="7" t="e">
        <f>IF(J17=0,D17,INDEX('2'!$I$2:$I$277,O17))</f>
        <v>#NUM!</v>
      </c>
      <c r="Y17" s="7" t="e">
        <f>IF(J17=0,E17,INDEX('2'!$J$2:$J$277,O17))</f>
        <v>#NUM!</v>
      </c>
      <c r="AA17" s="7" t="e">
        <f t="shared" si="12"/>
        <v>#NUM!</v>
      </c>
      <c r="AB17" s="7" t="e">
        <f>IF(Q17=0,C17,INDEX('2'!$H$2:$H$300,T17))</f>
        <v>#NUM!</v>
      </c>
      <c r="AC17" s="7" t="e">
        <f>IF(Q17=0,D17,INDEX('2'!$I$2:$I$300,T17))</f>
        <v>#NUM!</v>
      </c>
      <c r="AD17" s="7" t="e">
        <f>IF(Q17=0,E17,INDEX('2'!$J$2:$J$300,T17))</f>
        <v>#NUM!</v>
      </c>
      <c r="AF17" s="7" t="e">
        <f t="shared" si="0"/>
        <v>#NUM!</v>
      </c>
      <c r="AG17" s="7" t="e">
        <f t="shared" si="1"/>
        <v>#NUM!</v>
      </c>
    </row>
    <row r="18" spans="1:33" x14ac:dyDescent="0.35">
      <c r="A18" s="7">
        <v>14</v>
      </c>
      <c r="B18" s="72">
        <v>45536</v>
      </c>
      <c r="C18" s="7" t="e">
        <f>INDEX('2'!$B$1:$B$211,'2'!$R$1+A18)</f>
        <v>#NUM!</v>
      </c>
      <c r="D18" s="7" t="e">
        <f>INDEX('2'!$C$1:$C$211,'2'!$R$1+A18)</f>
        <v>#NUM!</v>
      </c>
      <c r="E18" s="7" t="e">
        <f>INDEX('2'!$D$1:$D$211,'2'!$R$1+A18)</f>
        <v>#NUM!</v>
      </c>
      <c r="F18" s="7" t="e">
        <f>IF('2'!$N$3=0,IF(C18&lt;&gt;C17,1,0),IF(C18&lt;&gt;C19,1,0))</f>
        <v>#NUM!</v>
      </c>
      <c r="G18" s="7" t="e">
        <f t="shared" si="2"/>
        <v>#NUM!</v>
      </c>
      <c r="H18" s="7" t="e">
        <f t="shared" si="3"/>
        <v>#NUM!</v>
      </c>
      <c r="I18" s="7">
        <f t="shared" si="4"/>
        <v>31</v>
      </c>
      <c r="J18" s="7" t="e">
        <f>IF(Résumé!$W$4=0,IF(B18&gt;=Résumé!$Y$6,1,0),IF(B19&lt;=Résumé!$Y$6,0,1))</f>
        <v>#NUM!</v>
      </c>
      <c r="K18" s="7" t="e">
        <f t="shared" si="5"/>
        <v>#NUM!</v>
      </c>
      <c r="L18" s="7" t="e">
        <f t="shared" si="13"/>
        <v>#NUM!</v>
      </c>
      <c r="M18" s="7" t="e">
        <f t="shared" si="6"/>
        <v>#NUM!</v>
      </c>
      <c r="N18" s="7" t="e">
        <f>IF(L18&gt;0,INDEX('2'!$F$1:$F$211,'2'!$R$1+A18),0)</f>
        <v>#NUM!</v>
      </c>
      <c r="O18" s="7" t="e">
        <f t="shared" si="7"/>
        <v>#NUM!</v>
      </c>
      <c r="Q18" s="7" t="e">
        <f t="shared" si="8"/>
        <v>#NUM!</v>
      </c>
      <c r="R18" s="7" t="e">
        <f t="shared" si="9"/>
        <v>#NUM!</v>
      </c>
      <c r="S18" s="7" t="e">
        <f>IF(R18=2,INDEX('2'!$F$1:$F$211,'2'!$R$1+A18),0)</f>
        <v>#NUM!</v>
      </c>
      <c r="T18" s="7" t="e">
        <f t="shared" si="10"/>
        <v>#NUM!</v>
      </c>
      <c r="V18" s="7" t="e">
        <f t="shared" si="11"/>
        <v>#NUM!</v>
      </c>
      <c r="W18" s="7" t="e">
        <f>IF(J18=0,C18,INDEX('2'!$H$2:$H$277,O18))</f>
        <v>#NUM!</v>
      </c>
      <c r="X18" s="7" t="e">
        <f>IF(J18=0,D18,INDEX('2'!$I$2:$I$277,O18))</f>
        <v>#NUM!</v>
      </c>
      <c r="Y18" s="7" t="e">
        <f>IF(J18=0,E18,INDEX('2'!$J$2:$J$277,O18))</f>
        <v>#NUM!</v>
      </c>
      <c r="AA18" s="7" t="e">
        <f t="shared" si="12"/>
        <v>#NUM!</v>
      </c>
      <c r="AB18" s="7" t="e">
        <f>IF(Q18=0,C18,INDEX('2'!$H$2:$H$300,T18))</f>
        <v>#NUM!</v>
      </c>
      <c r="AC18" s="7" t="e">
        <f>IF(Q18=0,D18,INDEX('2'!$I$2:$I$300,T18))</f>
        <v>#NUM!</v>
      </c>
      <c r="AD18" s="7" t="e">
        <f>IF(Q18=0,E18,INDEX('2'!$J$2:$J$300,T18))</f>
        <v>#NUM!</v>
      </c>
      <c r="AF18" s="7" t="e">
        <f t="shared" si="0"/>
        <v>#NUM!</v>
      </c>
      <c r="AG18" s="7" t="e">
        <f t="shared" si="1"/>
        <v>#NUM!</v>
      </c>
    </row>
    <row r="19" spans="1:33" x14ac:dyDescent="0.35">
      <c r="A19" s="7">
        <v>15</v>
      </c>
      <c r="B19" s="72">
        <v>45566</v>
      </c>
      <c r="C19" s="7" t="e">
        <f>INDEX('2'!$B$1:$B$211,'2'!$R$1+A19)</f>
        <v>#NUM!</v>
      </c>
      <c r="D19" s="7" t="e">
        <f>INDEX('2'!$C$1:$C$211,'2'!$R$1+A19)</f>
        <v>#NUM!</v>
      </c>
      <c r="E19" s="7" t="e">
        <f>INDEX('2'!$D$1:$D$211,'2'!$R$1+A19)</f>
        <v>#NUM!</v>
      </c>
      <c r="F19" s="7" t="e">
        <f>IF('2'!$N$3=0,IF(C19&lt;&gt;C18,1,0),IF(C19&lt;&gt;C20,1,0))</f>
        <v>#NUM!</v>
      </c>
      <c r="G19" s="7" t="e">
        <f t="shared" si="2"/>
        <v>#NUM!</v>
      </c>
      <c r="H19" s="7" t="e">
        <f t="shared" si="3"/>
        <v>#NUM!</v>
      </c>
      <c r="I19" s="7">
        <f t="shared" si="4"/>
        <v>30</v>
      </c>
      <c r="J19" s="7" t="e">
        <f>IF(Résumé!$W$4=0,IF(B19&gt;=Résumé!$Y$6,1,0),IF(B20&lt;=Résumé!$Y$6,0,1))</f>
        <v>#NUM!</v>
      </c>
      <c r="K19" s="7" t="e">
        <f t="shared" si="5"/>
        <v>#NUM!</v>
      </c>
      <c r="L19" s="7" t="e">
        <f t="shared" si="13"/>
        <v>#NUM!</v>
      </c>
      <c r="M19" s="7" t="e">
        <f t="shared" si="6"/>
        <v>#NUM!</v>
      </c>
      <c r="N19" s="7" t="e">
        <f>IF(L19&gt;0,INDEX('2'!$F$1:$F$211,'2'!$R$1+A19),0)</f>
        <v>#NUM!</v>
      </c>
      <c r="O19" s="7" t="e">
        <f t="shared" si="7"/>
        <v>#NUM!</v>
      </c>
      <c r="Q19" s="7" t="e">
        <f t="shared" si="8"/>
        <v>#NUM!</v>
      </c>
      <c r="R19" s="7" t="e">
        <f t="shared" si="9"/>
        <v>#NUM!</v>
      </c>
      <c r="S19" s="7" t="e">
        <f>IF(R19=2,INDEX('2'!$F$1:$F$211,'2'!$R$1+A19),0)</f>
        <v>#NUM!</v>
      </c>
      <c r="T19" s="7" t="e">
        <f t="shared" si="10"/>
        <v>#NUM!</v>
      </c>
      <c r="V19" s="7" t="e">
        <f t="shared" si="11"/>
        <v>#NUM!</v>
      </c>
      <c r="W19" s="7" t="e">
        <f>IF(J19=0,C19,INDEX('2'!$H$2:$H$277,O19))</f>
        <v>#NUM!</v>
      </c>
      <c r="X19" s="7" t="e">
        <f>IF(J19=0,D19,INDEX('2'!$I$2:$I$277,O19))</f>
        <v>#NUM!</v>
      </c>
      <c r="Y19" s="7" t="e">
        <f>IF(J19=0,E19,INDEX('2'!$J$2:$J$277,O19))</f>
        <v>#NUM!</v>
      </c>
      <c r="AA19" s="7" t="e">
        <f t="shared" si="12"/>
        <v>#NUM!</v>
      </c>
      <c r="AB19" s="7" t="e">
        <f>IF(Q19=0,C19,INDEX('2'!$H$2:$H$300,T19))</f>
        <v>#NUM!</v>
      </c>
      <c r="AC19" s="7" t="e">
        <f>IF(Q19=0,D19,INDEX('2'!$I$2:$I$300,T19))</f>
        <v>#NUM!</v>
      </c>
      <c r="AD19" s="7" t="e">
        <f>IF(Q19=0,E19,INDEX('2'!$J$2:$J$300,T19))</f>
        <v>#NUM!</v>
      </c>
      <c r="AF19" s="7" t="e">
        <f t="shared" si="0"/>
        <v>#NUM!</v>
      </c>
      <c r="AG19" s="7" t="e">
        <f t="shared" si="1"/>
        <v>#NUM!</v>
      </c>
    </row>
    <row r="20" spans="1:33" x14ac:dyDescent="0.35">
      <c r="A20" s="7">
        <v>16</v>
      </c>
      <c r="B20" s="72">
        <v>45597</v>
      </c>
      <c r="C20" s="7" t="e">
        <f>INDEX('2'!$B$1:$B$211,'2'!$R$1+A20)</f>
        <v>#NUM!</v>
      </c>
      <c r="D20" s="7" t="e">
        <f>INDEX('2'!$C$1:$C$211,'2'!$R$1+A20)</f>
        <v>#NUM!</v>
      </c>
      <c r="E20" s="7" t="e">
        <f>INDEX('2'!$D$1:$D$211,'2'!$R$1+A20)</f>
        <v>#NUM!</v>
      </c>
      <c r="F20" s="7" t="e">
        <f>IF('2'!$N$3=0,IF(C20&lt;&gt;C19,1,0),IF(C20&lt;&gt;C21,1,0))</f>
        <v>#NUM!</v>
      </c>
      <c r="G20" s="7" t="e">
        <f t="shared" si="2"/>
        <v>#NUM!</v>
      </c>
      <c r="H20" s="7" t="e">
        <f t="shared" si="3"/>
        <v>#NUM!</v>
      </c>
      <c r="I20" s="7">
        <f t="shared" si="4"/>
        <v>31</v>
      </c>
      <c r="J20" s="7" t="e">
        <f>IF(Résumé!$W$4=0,IF(B20&gt;=Résumé!$Y$6,1,0),IF(B21&lt;=Résumé!$Y$6,0,1))</f>
        <v>#NUM!</v>
      </c>
      <c r="K20" s="7" t="e">
        <f t="shared" si="5"/>
        <v>#NUM!</v>
      </c>
      <c r="L20" s="7" t="e">
        <f t="shared" si="13"/>
        <v>#NUM!</v>
      </c>
      <c r="M20" s="7" t="e">
        <f t="shared" si="6"/>
        <v>#NUM!</v>
      </c>
      <c r="N20" s="7" t="e">
        <f>IF(L20&gt;0,INDEX('2'!$F$1:$F$211,'2'!$R$1+A20),0)</f>
        <v>#NUM!</v>
      </c>
      <c r="O20" s="7" t="e">
        <f t="shared" si="7"/>
        <v>#NUM!</v>
      </c>
      <c r="Q20" s="7" t="e">
        <f t="shared" si="8"/>
        <v>#NUM!</v>
      </c>
      <c r="R20" s="7" t="e">
        <f t="shared" si="9"/>
        <v>#NUM!</v>
      </c>
      <c r="S20" s="7" t="e">
        <f>IF(R20=2,INDEX('2'!$F$1:$F$211,'2'!$R$1+A20),0)</f>
        <v>#NUM!</v>
      </c>
      <c r="T20" s="7" t="e">
        <f t="shared" si="10"/>
        <v>#NUM!</v>
      </c>
      <c r="V20" s="7" t="e">
        <f t="shared" si="11"/>
        <v>#NUM!</v>
      </c>
      <c r="W20" s="7" t="e">
        <f>IF(J20=0,C20,INDEX('2'!$H$2:$H$277,O20))</f>
        <v>#NUM!</v>
      </c>
      <c r="X20" s="7" t="e">
        <f>IF(J20=0,D20,INDEX('2'!$I$2:$I$277,O20))</f>
        <v>#NUM!</v>
      </c>
      <c r="Y20" s="7" t="e">
        <f>IF(J20=0,E20,INDEX('2'!$J$2:$J$277,O20))</f>
        <v>#NUM!</v>
      </c>
      <c r="AA20" s="7" t="e">
        <f t="shared" si="12"/>
        <v>#NUM!</v>
      </c>
      <c r="AB20" s="7" t="e">
        <f>IF(Q20=0,C20,INDEX('2'!$H$2:$H$300,T20))</f>
        <v>#NUM!</v>
      </c>
      <c r="AC20" s="7" t="e">
        <f>IF(Q20=0,D20,INDEX('2'!$I$2:$I$300,T20))</f>
        <v>#NUM!</v>
      </c>
      <c r="AD20" s="7" t="e">
        <f>IF(Q20=0,E20,INDEX('2'!$J$2:$J$300,T20))</f>
        <v>#NUM!</v>
      </c>
      <c r="AF20" s="7" t="e">
        <f t="shared" si="0"/>
        <v>#NUM!</v>
      </c>
      <c r="AG20" s="7" t="e">
        <f t="shared" si="1"/>
        <v>#NUM!</v>
      </c>
    </row>
    <row r="21" spans="1:33" x14ac:dyDescent="0.35">
      <c r="A21" s="7">
        <v>17</v>
      </c>
      <c r="B21" s="72">
        <v>45627</v>
      </c>
      <c r="C21" s="7" t="e">
        <f>INDEX('2'!$B$1:$B$211,'2'!$R$1+A21)</f>
        <v>#NUM!</v>
      </c>
      <c r="D21" s="7" t="e">
        <f>INDEX('2'!$C$1:$C$211,'2'!$R$1+A21)</f>
        <v>#NUM!</v>
      </c>
      <c r="E21" s="7" t="e">
        <f>INDEX('2'!$D$1:$D$211,'2'!$R$1+A21)</f>
        <v>#NUM!</v>
      </c>
      <c r="F21" s="7" t="e">
        <f>IF('2'!$N$3=0,IF(C21&lt;&gt;C20,1,0),IF(C21&lt;&gt;C22,1,0))</f>
        <v>#NUM!</v>
      </c>
      <c r="G21" s="7" t="e">
        <f t="shared" si="2"/>
        <v>#NUM!</v>
      </c>
      <c r="H21" s="7" t="e">
        <f t="shared" si="3"/>
        <v>#NUM!</v>
      </c>
      <c r="I21" s="7">
        <f t="shared" si="4"/>
        <v>30</v>
      </c>
      <c r="J21" s="7" t="e">
        <f>IF(Résumé!$W$4=0,IF(B21&gt;=Résumé!$Y$6,1,0),IF(B22&lt;=Résumé!$Y$6,0,1))</f>
        <v>#NUM!</v>
      </c>
      <c r="K21" s="7" t="e">
        <f t="shared" si="5"/>
        <v>#NUM!</v>
      </c>
      <c r="L21" s="7" t="e">
        <f t="shared" si="13"/>
        <v>#NUM!</v>
      </c>
      <c r="M21" s="7" t="e">
        <f t="shared" si="6"/>
        <v>#NUM!</v>
      </c>
      <c r="N21" s="7" t="e">
        <f>IF(L21&gt;0,INDEX('2'!$F$1:$F$211,'2'!$R$1+A21),0)</f>
        <v>#NUM!</v>
      </c>
      <c r="O21" s="7" t="e">
        <f t="shared" si="7"/>
        <v>#NUM!</v>
      </c>
      <c r="Q21" s="7" t="e">
        <f t="shared" si="8"/>
        <v>#NUM!</v>
      </c>
      <c r="R21" s="7" t="e">
        <f t="shared" si="9"/>
        <v>#NUM!</v>
      </c>
      <c r="S21" s="7" t="e">
        <f>IF(R21=2,INDEX('2'!$F$1:$F$211,'2'!$R$1+A21),0)</f>
        <v>#NUM!</v>
      </c>
      <c r="T21" s="7" t="e">
        <f t="shared" si="10"/>
        <v>#NUM!</v>
      </c>
      <c r="V21" s="7" t="e">
        <f t="shared" si="11"/>
        <v>#NUM!</v>
      </c>
      <c r="W21" s="7" t="e">
        <f>IF(J21=0,C21,INDEX('2'!$H$2:$H$277,O21))</f>
        <v>#NUM!</v>
      </c>
      <c r="X21" s="7" t="e">
        <f>IF(J21=0,D21,INDEX('2'!$I$2:$I$277,O21))</f>
        <v>#NUM!</v>
      </c>
      <c r="Y21" s="7" t="e">
        <f>IF(J21=0,E21,INDEX('2'!$J$2:$J$277,O21))</f>
        <v>#NUM!</v>
      </c>
      <c r="AA21" s="7" t="e">
        <f t="shared" si="12"/>
        <v>#NUM!</v>
      </c>
      <c r="AB21" s="7" t="e">
        <f>IF(Q21=0,C21,INDEX('2'!$H$2:$H$300,T21))</f>
        <v>#NUM!</v>
      </c>
      <c r="AC21" s="7" t="e">
        <f>IF(Q21=0,D21,INDEX('2'!$I$2:$I$300,T21))</f>
        <v>#NUM!</v>
      </c>
      <c r="AD21" s="7" t="e">
        <f>IF(Q21=0,E21,INDEX('2'!$J$2:$J$300,T21))</f>
        <v>#NUM!</v>
      </c>
      <c r="AF21" s="7" t="e">
        <f t="shared" si="0"/>
        <v>#NUM!</v>
      </c>
      <c r="AG21" s="7" t="e">
        <f t="shared" si="1"/>
        <v>#NUM!</v>
      </c>
    </row>
    <row r="22" spans="1:33" x14ac:dyDescent="0.35">
      <c r="A22" s="7">
        <v>18</v>
      </c>
      <c r="B22" s="72">
        <v>45658</v>
      </c>
      <c r="C22" s="7" t="e">
        <f>INDEX('2'!$B$1:$B$211,'2'!$R$1+A22)</f>
        <v>#NUM!</v>
      </c>
      <c r="D22" s="7" t="e">
        <f>INDEX('2'!$C$1:$C$211,'2'!$R$1+A22)</f>
        <v>#NUM!</v>
      </c>
      <c r="E22" s="7" t="e">
        <f>INDEX('2'!$D$1:$D$211,'2'!$R$1+A22)</f>
        <v>#NUM!</v>
      </c>
      <c r="F22" s="7" t="e">
        <f>IF('2'!$N$3=0,IF(C22&lt;&gt;C21,1,0),IF(C22&lt;&gt;C23,1,0))</f>
        <v>#NUM!</v>
      </c>
      <c r="G22" s="7" t="e">
        <f t="shared" si="2"/>
        <v>#NUM!</v>
      </c>
      <c r="H22" s="7" t="e">
        <f t="shared" si="3"/>
        <v>#NUM!</v>
      </c>
      <c r="I22" s="7">
        <f t="shared" si="4"/>
        <v>31</v>
      </c>
      <c r="J22" s="7" t="e">
        <f>IF(Résumé!$W$4=0,IF(B22&gt;=Résumé!$Y$6,1,0),IF(B23&lt;=Résumé!$Y$6,0,1))</f>
        <v>#NUM!</v>
      </c>
      <c r="K22" s="7" t="e">
        <f t="shared" si="5"/>
        <v>#NUM!</v>
      </c>
      <c r="L22" s="7" t="e">
        <f t="shared" si="13"/>
        <v>#NUM!</v>
      </c>
      <c r="M22" s="7" t="e">
        <f t="shared" si="6"/>
        <v>#NUM!</v>
      </c>
      <c r="N22" s="7" t="e">
        <f>IF(L22&gt;0,INDEX('2'!$F$1:$F$211,'2'!$R$1+A22),0)</f>
        <v>#NUM!</v>
      </c>
      <c r="O22" s="7" t="e">
        <f t="shared" si="7"/>
        <v>#NUM!</v>
      </c>
      <c r="Q22" s="7" t="e">
        <f t="shared" si="8"/>
        <v>#NUM!</v>
      </c>
      <c r="R22" s="7" t="e">
        <f t="shared" si="9"/>
        <v>#NUM!</v>
      </c>
      <c r="S22" s="7" t="e">
        <f>IF(R22=2,INDEX('2'!$F$1:$F$211,'2'!$R$1+A22),0)</f>
        <v>#NUM!</v>
      </c>
      <c r="T22" s="7" t="e">
        <f t="shared" si="10"/>
        <v>#NUM!</v>
      </c>
      <c r="V22" s="7" t="e">
        <f t="shared" si="11"/>
        <v>#NUM!</v>
      </c>
      <c r="W22" s="7" t="e">
        <f>IF(J22=0,C22,INDEX('2'!$H$2:$H$277,O22))</f>
        <v>#NUM!</v>
      </c>
      <c r="X22" s="7" t="e">
        <f>IF(J22=0,D22,INDEX('2'!$I$2:$I$277,O22))</f>
        <v>#NUM!</v>
      </c>
      <c r="Y22" s="7" t="e">
        <f>IF(J22=0,E22,INDEX('2'!$J$2:$J$277,O22))</f>
        <v>#NUM!</v>
      </c>
      <c r="AA22" s="7" t="e">
        <f t="shared" si="12"/>
        <v>#NUM!</v>
      </c>
      <c r="AB22" s="7" t="e">
        <f>IF(Q22=0,C22,INDEX('2'!$H$2:$H$300,T22))</f>
        <v>#NUM!</v>
      </c>
      <c r="AC22" s="7" t="e">
        <f>IF(Q22=0,D22,INDEX('2'!$I$2:$I$300,T22))</f>
        <v>#NUM!</v>
      </c>
      <c r="AD22" s="7" t="e">
        <f>IF(Q22=0,E22,INDEX('2'!$J$2:$J$300,T22))</f>
        <v>#NUM!</v>
      </c>
      <c r="AF22" s="7" t="e">
        <f t="shared" si="0"/>
        <v>#NUM!</v>
      </c>
      <c r="AG22" s="7" t="e">
        <f t="shared" si="1"/>
        <v>#NUM!</v>
      </c>
    </row>
    <row r="23" spans="1:33" x14ac:dyDescent="0.35">
      <c r="A23" s="7">
        <v>19</v>
      </c>
      <c r="B23" s="72">
        <v>45689</v>
      </c>
      <c r="C23" s="7" t="e">
        <f>INDEX('2'!$B$1:$B$211,'2'!$R$1+A23)</f>
        <v>#NUM!</v>
      </c>
      <c r="D23" s="7" t="e">
        <f>INDEX('2'!$C$1:$C$211,'2'!$R$1+A23)</f>
        <v>#NUM!</v>
      </c>
      <c r="E23" s="7" t="e">
        <f>INDEX('2'!$D$1:$D$211,'2'!$R$1+A23)</f>
        <v>#NUM!</v>
      </c>
      <c r="F23" s="7" t="e">
        <f>IF('2'!$N$3=0,IF(C23&lt;&gt;C22,1,0),IF(C23&lt;&gt;C24,1,0))</f>
        <v>#NUM!</v>
      </c>
      <c r="G23" s="7" t="e">
        <f t="shared" si="2"/>
        <v>#NUM!</v>
      </c>
      <c r="H23" s="7" t="e">
        <f t="shared" si="3"/>
        <v>#NUM!</v>
      </c>
      <c r="I23" s="7">
        <f t="shared" si="4"/>
        <v>31</v>
      </c>
      <c r="J23" s="7" t="e">
        <f>IF(Résumé!$W$4=0,IF(B23&gt;=Résumé!$Y$6,1,0),IF(B24&lt;=Résumé!$Y$6,0,1))</f>
        <v>#NUM!</v>
      </c>
      <c r="K23" s="7" t="e">
        <f t="shared" si="5"/>
        <v>#NUM!</v>
      </c>
      <c r="L23" s="7" t="e">
        <f t="shared" si="13"/>
        <v>#NUM!</v>
      </c>
      <c r="M23" s="7" t="e">
        <f t="shared" si="6"/>
        <v>#NUM!</v>
      </c>
      <c r="N23" s="7" t="e">
        <f>IF(L23&gt;0,INDEX('2'!$F$1:$F$211,'2'!$R$1+A23),0)</f>
        <v>#NUM!</v>
      </c>
      <c r="O23" s="7" t="e">
        <f t="shared" si="7"/>
        <v>#NUM!</v>
      </c>
      <c r="Q23" s="7" t="e">
        <f t="shared" si="8"/>
        <v>#NUM!</v>
      </c>
      <c r="R23" s="7" t="e">
        <f t="shared" si="9"/>
        <v>#NUM!</v>
      </c>
      <c r="S23" s="7" t="e">
        <f>IF(R23=2,INDEX('2'!$F$1:$F$211,'2'!$R$1+A23),0)</f>
        <v>#NUM!</v>
      </c>
      <c r="T23" s="7" t="e">
        <f t="shared" si="10"/>
        <v>#NUM!</v>
      </c>
      <c r="V23" s="7" t="e">
        <f t="shared" si="11"/>
        <v>#NUM!</v>
      </c>
      <c r="W23" s="7" t="e">
        <f>IF(J23=0,C23,INDEX('2'!$H$2:$H$277,O23))</f>
        <v>#NUM!</v>
      </c>
      <c r="X23" s="7" t="e">
        <f>IF(J23=0,D23,INDEX('2'!$I$2:$I$277,O23))</f>
        <v>#NUM!</v>
      </c>
      <c r="Y23" s="7" t="e">
        <f>IF(J23=0,E23,INDEX('2'!$J$2:$J$277,O23))</f>
        <v>#NUM!</v>
      </c>
      <c r="AA23" s="7" t="e">
        <f t="shared" si="12"/>
        <v>#NUM!</v>
      </c>
      <c r="AB23" s="7" t="e">
        <f>IF(Q23=0,C23,INDEX('2'!$H$2:$H$300,T23))</f>
        <v>#NUM!</v>
      </c>
      <c r="AC23" s="7" t="e">
        <f>IF(Q23=0,D23,INDEX('2'!$I$2:$I$300,T23))</f>
        <v>#NUM!</v>
      </c>
      <c r="AD23" s="7" t="e">
        <f>IF(Q23=0,E23,INDEX('2'!$J$2:$J$300,T23))</f>
        <v>#NUM!</v>
      </c>
      <c r="AF23" s="7" t="e">
        <f t="shared" si="0"/>
        <v>#NUM!</v>
      </c>
      <c r="AG23" s="7" t="e">
        <f t="shared" si="1"/>
        <v>#NUM!</v>
      </c>
    </row>
    <row r="24" spans="1:33" x14ac:dyDescent="0.35">
      <c r="A24" s="7">
        <v>20</v>
      </c>
      <c r="B24" s="72">
        <v>45717</v>
      </c>
      <c r="C24" s="7" t="e">
        <f>INDEX('2'!$B$1:$B$211,'2'!$R$1+A24)</f>
        <v>#NUM!</v>
      </c>
      <c r="D24" s="7" t="e">
        <f>INDEX('2'!$C$1:$C$211,'2'!$R$1+A24)</f>
        <v>#NUM!</v>
      </c>
      <c r="E24" s="7" t="e">
        <f>INDEX('2'!$D$1:$D$211,'2'!$R$1+A24)</f>
        <v>#NUM!</v>
      </c>
      <c r="F24" s="7" t="e">
        <f>IF('2'!$N$3=0,IF(C24&lt;&gt;C23,1,0),IF(C24&lt;&gt;C25,1,0))</f>
        <v>#NUM!</v>
      </c>
      <c r="G24" s="7" t="e">
        <f t="shared" si="2"/>
        <v>#NUM!</v>
      </c>
      <c r="H24" s="7" t="e">
        <f t="shared" si="3"/>
        <v>#NUM!</v>
      </c>
      <c r="I24" s="7">
        <f t="shared" si="4"/>
        <v>28</v>
      </c>
      <c r="J24" s="7" t="e">
        <f>IF(Résumé!$W$4=0,IF(B24&gt;=Résumé!$Y$6,1,0),IF(B25&lt;=Résumé!$Y$6,0,1))</f>
        <v>#NUM!</v>
      </c>
      <c r="K24" s="7" t="e">
        <f t="shared" si="5"/>
        <v>#NUM!</v>
      </c>
      <c r="L24" s="7" t="e">
        <f t="shared" si="13"/>
        <v>#NUM!</v>
      </c>
      <c r="M24" s="7" t="e">
        <f t="shared" si="6"/>
        <v>#NUM!</v>
      </c>
      <c r="N24" s="7" t="e">
        <f>IF(L24&gt;0,INDEX('2'!$F$1:$F$211,'2'!$R$1+A24),0)</f>
        <v>#NUM!</v>
      </c>
      <c r="O24" s="7" t="e">
        <f t="shared" si="7"/>
        <v>#NUM!</v>
      </c>
      <c r="Q24" s="7" t="e">
        <f t="shared" si="8"/>
        <v>#NUM!</v>
      </c>
      <c r="R24" s="7" t="e">
        <f t="shared" si="9"/>
        <v>#NUM!</v>
      </c>
      <c r="S24" s="7" t="e">
        <f>IF(R24=2,INDEX('2'!$F$1:$F$211,'2'!$R$1+A24),0)</f>
        <v>#NUM!</v>
      </c>
      <c r="T24" s="7" t="e">
        <f t="shared" si="10"/>
        <v>#NUM!</v>
      </c>
      <c r="V24" s="7" t="e">
        <f t="shared" si="11"/>
        <v>#NUM!</v>
      </c>
      <c r="W24" s="7" t="e">
        <f>IF(J24=0,C24,INDEX('2'!$H$2:$H$277,O24))</f>
        <v>#NUM!</v>
      </c>
      <c r="X24" s="7" t="e">
        <f>IF(J24=0,D24,INDEX('2'!$I$2:$I$277,O24))</f>
        <v>#NUM!</v>
      </c>
      <c r="Y24" s="7" t="e">
        <f>IF(J24=0,E24,INDEX('2'!$J$2:$J$277,O24))</f>
        <v>#NUM!</v>
      </c>
      <c r="AA24" s="7" t="e">
        <f t="shared" si="12"/>
        <v>#NUM!</v>
      </c>
      <c r="AB24" s="7" t="e">
        <f>IF(Q24=0,C24,INDEX('2'!$H$2:$H$300,T24))</f>
        <v>#NUM!</v>
      </c>
      <c r="AC24" s="7" t="e">
        <f>IF(Q24=0,D24,INDEX('2'!$I$2:$I$300,T24))</f>
        <v>#NUM!</v>
      </c>
      <c r="AD24" s="7" t="e">
        <f>IF(Q24=0,E24,INDEX('2'!$J$2:$J$300,T24))</f>
        <v>#NUM!</v>
      </c>
      <c r="AF24" s="7" t="e">
        <f t="shared" si="0"/>
        <v>#NUM!</v>
      </c>
      <c r="AG24" s="7" t="e">
        <f t="shared" si="1"/>
        <v>#NUM!</v>
      </c>
    </row>
    <row r="25" spans="1:33" x14ac:dyDescent="0.35">
      <c r="A25" s="7">
        <v>21</v>
      </c>
      <c r="B25" s="72">
        <v>45748</v>
      </c>
      <c r="C25" s="7" t="e">
        <f>INDEX('2'!$B$1:$B$211,'2'!$R$1+A25)</f>
        <v>#NUM!</v>
      </c>
      <c r="D25" s="7" t="e">
        <f>INDEX('2'!$C$1:$C$211,'2'!$R$1+A25)</f>
        <v>#NUM!</v>
      </c>
      <c r="E25" s="7" t="e">
        <f>INDEX('2'!$D$1:$D$211,'2'!$R$1+A25)</f>
        <v>#NUM!</v>
      </c>
      <c r="F25" s="7" t="e">
        <f>IF('2'!$N$3=0,IF(C25&lt;&gt;C24,1,0),IF(C25&lt;&gt;C26,1,0))</f>
        <v>#NUM!</v>
      </c>
      <c r="G25" s="7" t="e">
        <f t="shared" si="2"/>
        <v>#NUM!</v>
      </c>
      <c r="H25" s="7" t="e">
        <f t="shared" si="3"/>
        <v>#NUM!</v>
      </c>
      <c r="I25" s="7">
        <f t="shared" si="4"/>
        <v>31</v>
      </c>
      <c r="J25" s="7" t="e">
        <f>IF(Résumé!$W$4=0,IF(B25&gt;=Résumé!$Y$6,1,0),IF(B26&lt;=Résumé!$Y$6,0,1))</f>
        <v>#NUM!</v>
      </c>
      <c r="K25" s="7" t="e">
        <f t="shared" si="5"/>
        <v>#NUM!</v>
      </c>
      <c r="L25" s="7" t="e">
        <f t="shared" si="13"/>
        <v>#NUM!</v>
      </c>
      <c r="M25" s="7" t="e">
        <f t="shared" si="6"/>
        <v>#NUM!</v>
      </c>
      <c r="N25" s="7" t="e">
        <f>IF(L25&gt;0,INDEX('2'!$F$1:$F$211,'2'!$R$1+A25),0)</f>
        <v>#NUM!</v>
      </c>
      <c r="O25" s="7" t="e">
        <f t="shared" si="7"/>
        <v>#NUM!</v>
      </c>
      <c r="Q25" s="7" t="e">
        <f t="shared" si="8"/>
        <v>#NUM!</v>
      </c>
      <c r="R25" s="7" t="e">
        <f t="shared" si="9"/>
        <v>#NUM!</v>
      </c>
      <c r="S25" s="7" t="e">
        <f>IF(R25=2,INDEX('2'!$F$1:$F$211,'2'!$R$1+A25),0)</f>
        <v>#NUM!</v>
      </c>
      <c r="T25" s="7" t="e">
        <f t="shared" si="10"/>
        <v>#NUM!</v>
      </c>
      <c r="V25" s="7" t="e">
        <f t="shared" si="11"/>
        <v>#NUM!</v>
      </c>
      <c r="W25" s="7" t="e">
        <f>IF(J25=0,C25,INDEX('2'!$H$2:$H$277,O25))</f>
        <v>#NUM!</v>
      </c>
      <c r="X25" s="7" t="e">
        <f>IF(J25=0,D25,INDEX('2'!$I$2:$I$277,O25))</f>
        <v>#NUM!</v>
      </c>
      <c r="Y25" s="7" t="e">
        <f>IF(J25=0,E25,INDEX('2'!$J$2:$J$277,O25))</f>
        <v>#NUM!</v>
      </c>
      <c r="AA25" s="7" t="e">
        <f t="shared" si="12"/>
        <v>#NUM!</v>
      </c>
      <c r="AB25" s="7" t="e">
        <f>IF(Q25=0,C25,INDEX('2'!$H$2:$H$300,T25))</f>
        <v>#NUM!</v>
      </c>
      <c r="AC25" s="7" t="e">
        <f>IF(Q25=0,D25,INDEX('2'!$I$2:$I$300,T25))</f>
        <v>#NUM!</v>
      </c>
      <c r="AD25" s="7" t="e">
        <f>IF(Q25=0,E25,INDEX('2'!$J$2:$J$300,T25))</f>
        <v>#NUM!</v>
      </c>
      <c r="AF25" s="7" t="e">
        <f t="shared" si="0"/>
        <v>#NUM!</v>
      </c>
      <c r="AG25" s="7" t="e">
        <f t="shared" si="1"/>
        <v>#NUM!</v>
      </c>
    </row>
    <row r="26" spans="1:33" x14ac:dyDescent="0.35">
      <c r="A26" s="7">
        <v>22</v>
      </c>
      <c r="B26" s="72">
        <v>45778</v>
      </c>
      <c r="C26" s="7" t="e">
        <f>INDEX('2'!$B$1:$B$211,'2'!$R$1+A26)</f>
        <v>#NUM!</v>
      </c>
      <c r="D26" s="7" t="e">
        <f>INDEX('2'!$C$1:$C$211,'2'!$R$1+A26)</f>
        <v>#NUM!</v>
      </c>
      <c r="E26" s="7" t="e">
        <f>INDEX('2'!$D$1:$D$211,'2'!$R$1+A26)</f>
        <v>#NUM!</v>
      </c>
      <c r="F26" s="7" t="e">
        <f>IF('2'!$N$3=0,IF(C26&lt;&gt;C25,1,0),IF(C26&lt;&gt;C27,1,0))</f>
        <v>#NUM!</v>
      </c>
      <c r="G26" s="7" t="e">
        <f t="shared" si="2"/>
        <v>#NUM!</v>
      </c>
      <c r="H26" s="7" t="e">
        <f t="shared" si="3"/>
        <v>#NUM!</v>
      </c>
      <c r="I26" s="7">
        <f t="shared" si="4"/>
        <v>30</v>
      </c>
      <c r="J26" s="7" t="e">
        <f>IF(Résumé!$W$4=0,IF(B26&gt;=Résumé!$Y$6,1,0),IF(B27&lt;=Résumé!$Y$6,0,1))</f>
        <v>#NUM!</v>
      </c>
      <c r="K26" s="7" t="e">
        <f t="shared" si="5"/>
        <v>#NUM!</v>
      </c>
      <c r="L26" s="7" t="e">
        <f t="shared" si="13"/>
        <v>#NUM!</v>
      </c>
      <c r="M26" s="7" t="e">
        <f t="shared" si="6"/>
        <v>#NUM!</v>
      </c>
      <c r="N26" s="7" t="e">
        <f>IF(L26&gt;0,INDEX('2'!$F$1:$F$211,'2'!$R$1+A26),0)</f>
        <v>#NUM!</v>
      </c>
      <c r="O26" s="7" t="e">
        <f t="shared" si="7"/>
        <v>#NUM!</v>
      </c>
      <c r="Q26" s="7" t="e">
        <f t="shared" si="8"/>
        <v>#NUM!</v>
      </c>
      <c r="R26" s="7" t="e">
        <f t="shared" si="9"/>
        <v>#NUM!</v>
      </c>
      <c r="S26" s="7" t="e">
        <f>IF(R26=2,INDEX('2'!$F$1:$F$211,'2'!$R$1+A26),0)</f>
        <v>#NUM!</v>
      </c>
      <c r="T26" s="7" t="e">
        <f t="shared" si="10"/>
        <v>#NUM!</v>
      </c>
      <c r="V26" s="7" t="e">
        <f t="shared" si="11"/>
        <v>#NUM!</v>
      </c>
      <c r="W26" s="7" t="e">
        <f>IF(J26=0,C26,INDEX('2'!$H$2:$H$277,O26))</f>
        <v>#NUM!</v>
      </c>
      <c r="X26" s="7" t="e">
        <f>IF(J26=0,D26,INDEX('2'!$I$2:$I$277,O26))</f>
        <v>#NUM!</v>
      </c>
      <c r="Y26" s="7" t="e">
        <f>IF(J26=0,E26,INDEX('2'!$J$2:$J$277,O26))</f>
        <v>#NUM!</v>
      </c>
      <c r="AA26" s="7" t="e">
        <f t="shared" si="12"/>
        <v>#NUM!</v>
      </c>
      <c r="AB26" s="7" t="e">
        <f>IF(Q26=0,C26,INDEX('2'!$H$2:$H$300,T26))</f>
        <v>#NUM!</v>
      </c>
      <c r="AC26" s="7" t="e">
        <f>IF(Q26=0,D26,INDEX('2'!$I$2:$I$300,T26))</f>
        <v>#NUM!</v>
      </c>
      <c r="AD26" s="7" t="e">
        <f>IF(Q26=0,E26,INDEX('2'!$J$2:$J$300,T26))</f>
        <v>#NUM!</v>
      </c>
      <c r="AF26" s="7" t="e">
        <f t="shared" si="0"/>
        <v>#NUM!</v>
      </c>
      <c r="AG26" s="7" t="e">
        <f t="shared" si="1"/>
        <v>#NUM!</v>
      </c>
    </row>
    <row r="27" spans="1:33" x14ac:dyDescent="0.35">
      <c r="A27" s="7">
        <v>23</v>
      </c>
      <c r="B27" s="72">
        <v>45809</v>
      </c>
      <c r="C27" s="7" t="e">
        <f>INDEX('2'!$B$1:$B$211,'2'!$R$1+A27)</f>
        <v>#NUM!</v>
      </c>
      <c r="D27" s="7" t="e">
        <f>INDEX('2'!$C$1:$C$211,'2'!$R$1+A27)</f>
        <v>#NUM!</v>
      </c>
      <c r="E27" s="7" t="e">
        <f>INDEX('2'!$D$1:$D$211,'2'!$R$1+A27)</f>
        <v>#NUM!</v>
      </c>
      <c r="F27" s="7" t="e">
        <f>IF('2'!$N$3=0,IF(C27&lt;&gt;C26,1,0),IF(C27&lt;&gt;C28,1,0))</f>
        <v>#NUM!</v>
      </c>
      <c r="G27" s="7" t="e">
        <f t="shared" si="2"/>
        <v>#NUM!</v>
      </c>
      <c r="H27" s="7" t="e">
        <f t="shared" si="3"/>
        <v>#NUM!</v>
      </c>
      <c r="I27" s="7">
        <f t="shared" si="4"/>
        <v>31</v>
      </c>
      <c r="J27" s="7" t="e">
        <f>IF(Résumé!$W$4=0,IF(B27&gt;=Résumé!$Y$6,1,0),IF(B28&lt;=Résumé!$Y$6,0,1))</f>
        <v>#NUM!</v>
      </c>
      <c r="K27" s="7" t="e">
        <f t="shared" si="5"/>
        <v>#NUM!</v>
      </c>
      <c r="L27" s="7" t="e">
        <f t="shared" si="13"/>
        <v>#NUM!</v>
      </c>
      <c r="M27" s="7" t="e">
        <f t="shared" si="6"/>
        <v>#NUM!</v>
      </c>
      <c r="N27" s="7" t="e">
        <f>IF(L27&gt;0,INDEX('2'!$F$1:$F$211,'2'!$R$1+A27),0)</f>
        <v>#NUM!</v>
      </c>
      <c r="O27" s="7" t="e">
        <f t="shared" si="7"/>
        <v>#NUM!</v>
      </c>
      <c r="Q27" s="7" t="e">
        <f t="shared" si="8"/>
        <v>#NUM!</v>
      </c>
      <c r="R27" s="7" t="e">
        <f t="shared" si="9"/>
        <v>#NUM!</v>
      </c>
      <c r="S27" s="7" t="e">
        <f>IF(R27=2,INDEX('2'!$F$1:$F$211,'2'!$R$1+A27),0)</f>
        <v>#NUM!</v>
      </c>
      <c r="T27" s="7" t="e">
        <f t="shared" si="10"/>
        <v>#NUM!</v>
      </c>
      <c r="V27" s="7" t="e">
        <f t="shared" si="11"/>
        <v>#NUM!</v>
      </c>
      <c r="W27" s="7" t="e">
        <f>IF(J27=0,C27,INDEX('2'!$H$2:$H$277,O27))</f>
        <v>#NUM!</v>
      </c>
      <c r="X27" s="7" t="e">
        <f>IF(J27=0,D27,INDEX('2'!$I$2:$I$277,O27))</f>
        <v>#NUM!</v>
      </c>
      <c r="Y27" s="7" t="e">
        <f>IF(J27=0,E27,INDEX('2'!$J$2:$J$277,O27))</f>
        <v>#NUM!</v>
      </c>
      <c r="AA27" s="7" t="e">
        <f t="shared" si="12"/>
        <v>#NUM!</v>
      </c>
      <c r="AB27" s="7" t="e">
        <f>IF(Q27=0,C27,INDEX('2'!$H$2:$H$300,T27))</f>
        <v>#NUM!</v>
      </c>
      <c r="AC27" s="7" t="e">
        <f>IF(Q27=0,D27,INDEX('2'!$I$2:$I$300,T27))</f>
        <v>#NUM!</v>
      </c>
      <c r="AD27" s="7" t="e">
        <f>IF(Q27=0,E27,INDEX('2'!$J$2:$J$300,T27))</f>
        <v>#NUM!</v>
      </c>
      <c r="AF27" s="7" t="e">
        <f t="shared" si="0"/>
        <v>#NUM!</v>
      </c>
      <c r="AG27" s="7" t="e">
        <f t="shared" si="1"/>
        <v>#NUM!</v>
      </c>
    </row>
    <row r="28" spans="1:33" x14ac:dyDescent="0.35">
      <c r="A28" s="7">
        <v>24</v>
      </c>
      <c r="B28" s="72">
        <v>45839</v>
      </c>
      <c r="C28" s="7" t="e">
        <f>INDEX('2'!$B$1:$B$211,'2'!$R$1+A28)</f>
        <v>#NUM!</v>
      </c>
      <c r="D28" s="7" t="e">
        <f>INDEX('2'!$C$1:$C$211,'2'!$R$1+A28)</f>
        <v>#NUM!</v>
      </c>
      <c r="E28" s="7" t="e">
        <f>INDEX('2'!$D$1:$D$211,'2'!$R$1+A28)</f>
        <v>#NUM!</v>
      </c>
      <c r="F28" s="7" t="e">
        <f>IF('2'!$N$3=0,IF(C28&lt;&gt;C27,1,0),IF(C28&lt;&gt;C29,1,0))</f>
        <v>#NUM!</v>
      </c>
      <c r="G28" s="7" t="e">
        <f t="shared" si="2"/>
        <v>#NUM!</v>
      </c>
      <c r="H28" s="7" t="e">
        <f t="shared" si="3"/>
        <v>#NUM!</v>
      </c>
      <c r="I28" s="7">
        <f t="shared" si="4"/>
        <v>30</v>
      </c>
      <c r="J28" s="7" t="e">
        <f>IF(Résumé!$W$4=0,IF(B28&gt;=Résumé!$Y$6,1,0),IF(B29&lt;=Résumé!$Y$6,0,1))</f>
        <v>#NUM!</v>
      </c>
      <c r="K28" s="7" t="e">
        <f t="shared" si="5"/>
        <v>#NUM!</v>
      </c>
      <c r="L28" s="7" t="e">
        <f t="shared" si="13"/>
        <v>#NUM!</v>
      </c>
      <c r="M28" s="7" t="e">
        <f t="shared" si="6"/>
        <v>#NUM!</v>
      </c>
      <c r="N28" s="7" t="e">
        <f>IF(L28&gt;0,INDEX('2'!$F$1:$F$211,'2'!$R$1+A28),0)</f>
        <v>#NUM!</v>
      </c>
      <c r="O28" s="7" t="e">
        <f t="shared" si="7"/>
        <v>#NUM!</v>
      </c>
      <c r="Q28" s="7" t="e">
        <f t="shared" si="8"/>
        <v>#NUM!</v>
      </c>
      <c r="R28" s="7" t="e">
        <f t="shared" si="9"/>
        <v>#NUM!</v>
      </c>
      <c r="S28" s="7" t="e">
        <f>IF(R28=2,INDEX('2'!$F$1:$F$211,'2'!$R$1+A28),0)</f>
        <v>#NUM!</v>
      </c>
      <c r="T28" s="7" t="e">
        <f t="shared" si="10"/>
        <v>#NUM!</v>
      </c>
      <c r="V28" s="7" t="e">
        <f t="shared" si="11"/>
        <v>#NUM!</v>
      </c>
      <c r="W28" s="7" t="e">
        <f>IF(J28=0,C28,INDEX('2'!$H$2:$H$277,O28))</f>
        <v>#NUM!</v>
      </c>
      <c r="X28" s="7" t="e">
        <f>IF(J28=0,D28,INDEX('2'!$I$2:$I$277,O28))</f>
        <v>#NUM!</v>
      </c>
      <c r="Y28" s="7" t="e">
        <f>IF(J28=0,E28,INDEX('2'!$J$2:$J$277,O28))</f>
        <v>#NUM!</v>
      </c>
      <c r="AA28" s="7" t="e">
        <f t="shared" si="12"/>
        <v>#NUM!</v>
      </c>
      <c r="AB28" s="7" t="e">
        <f>IF(Q28=0,C28,INDEX('2'!$H$2:$H$300,T28))</f>
        <v>#NUM!</v>
      </c>
      <c r="AC28" s="7" t="e">
        <f>IF(Q28=0,D28,INDEX('2'!$I$2:$I$300,T28))</f>
        <v>#NUM!</v>
      </c>
      <c r="AD28" s="7" t="e">
        <f>IF(Q28=0,E28,INDEX('2'!$J$2:$J$300,T28))</f>
        <v>#NUM!</v>
      </c>
      <c r="AF28" s="7" t="e">
        <f t="shared" si="0"/>
        <v>#NUM!</v>
      </c>
      <c r="AG28" s="7" t="e">
        <f t="shared" si="1"/>
        <v>#NUM!</v>
      </c>
    </row>
    <row r="29" spans="1:33" x14ac:dyDescent="0.35">
      <c r="A29" s="7">
        <v>25</v>
      </c>
      <c r="B29" s="72">
        <v>45870</v>
      </c>
      <c r="C29" s="7" t="e">
        <f>INDEX('2'!$B$1:$B$211,'2'!$R$1+A29)</f>
        <v>#NUM!</v>
      </c>
      <c r="D29" s="7" t="e">
        <f>INDEX('2'!$C$1:$C$211,'2'!$R$1+A29)</f>
        <v>#NUM!</v>
      </c>
      <c r="E29" s="7" t="e">
        <f>INDEX('2'!$D$1:$D$211,'2'!$R$1+A29)</f>
        <v>#NUM!</v>
      </c>
      <c r="F29" s="7" t="e">
        <f>IF('2'!$N$3=0,IF(C29&lt;&gt;C28,1,0),IF(C29&lt;&gt;C30,1,0))</f>
        <v>#NUM!</v>
      </c>
      <c r="G29" s="7" t="e">
        <f t="shared" si="2"/>
        <v>#NUM!</v>
      </c>
      <c r="H29" s="7" t="e">
        <f t="shared" si="3"/>
        <v>#NUM!</v>
      </c>
      <c r="I29" s="7">
        <f t="shared" si="4"/>
        <v>31</v>
      </c>
      <c r="J29" s="7" t="e">
        <f>IF(Résumé!$W$4=0,IF(B29&gt;=Résumé!$Y$6,1,0),IF(B30&lt;=Résumé!$Y$6,0,1))</f>
        <v>#NUM!</v>
      </c>
      <c r="K29" s="7" t="e">
        <f t="shared" si="5"/>
        <v>#NUM!</v>
      </c>
      <c r="L29" s="7" t="e">
        <f t="shared" si="13"/>
        <v>#NUM!</v>
      </c>
      <c r="M29" s="7" t="e">
        <f t="shared" si="6"/>
        <v>#NUM!</v>
      </c>
      <c r="N29" s="7" t="e">
        <f>IF(L29&gt;0,INDEX('2'!$F$1:$F$211,'2'!$R$1+A29),0)</f>
        <v>#NUM!</v>
      </c>
      <c r="O29" s="7" t="e">
        <f t="shared" si="7"/>
        <v>#NUM!</v>
      </c>
      <c r="Q29" s="7" t="e">
        <f t="shared" si="8"/>
        <v>#NUM!</v>
      </c>
      <c r="R29" s="7" t="e">
        <f t="shared" si="9"/>
        <v>#NUM!</v>
      </c>
      <c r="S29" s="7" t="e">
        <f>IF(R29=2,INDEX('2'!$F$1:$F$211,'2'!$R$1+A29),0)</f>
        <v>#NUM!</v>
      </c>
      <c r="T29" s="7" t="e">
        <f t="shared" si="10"/>
        <v>#NUM!</v>
      </c>
      <c r="V29" s="7" t="e">
        <f t="shared" si="11"/>
        <v>#NUM!</v>
      </c>
      <c r="W29" s="7" t="e">
        <f>IF(J29=0,C29,INDEX('2'!$H$2:$H$277,O29))</f>
        <v>#NUM!</v>
      </c>
      <c r="X29" s="7" t="e">
        <f>IF(J29=0,D29,INDEX('2'!$I$2:$I$277,O29))</f>
        <v>#NUM!</v>
      </c>
      <c r="Y29" s="7" t="e">
        <f>IF(J29=0,E29,INDEX('2'!$J$2:$J$277,O29))</f>
        <v>#NUM!</v>
      </c>
      <c r="AA29" s="7" t="e">
        <f t="shared" si="12"/>
        <v>#NUM!</v>
      </c>
      <c r="AB29" s="7" t="e">
        <f>IF(Q29=0,C29,INDEX('2'!$H$2:$H$300,T29))</f>
        <v>#NUM!</v>
      </c>
      <c r="AC29" s="7" t="e">
        <f>IF(Q29=0,D29,INDEX('2'!$I$2:$I$300,T29))</f>
        <v>#NUM!</v>
      </c>
      <c r="AD29" s="7" t="e">
        <f>IF(Q29=0,E29,INDEX('2'!$J$2:$J$300,T29))</f>
        <v>#NUM!</v>
      </c>
      <c r="AF29" s="7" t="e">
        <f t="shared" si="0"/>
        <v>#NUM!</v>
      </c>
      <c r="AG29" s="7" t="e">
        <f t="shared" si="1"/>
        <v>#NUM!</v>
      </c>
    </row>
    <row r="30" spans="1:33" x14ac:dyDescent="0.35">
      <c r="A30" s="7">
        <v>26</v>
      </c>
      <c r="B30" s="72">
        <v>45901</v>
      </c>
      <c r="C30" s="7" t="e">
        <f>INDEX('2'!$B$1:$B$211,'2'!$R$1+A30)</f>
        <v>#NUM!</v>
      </c>
      <c r="D30" s="7" t="e">
        <f>INDEX('2'!$C$1:$C$211,'2'!$R$1+A30)</f>
        <v>#NUM!</v>
      </c>
      <c r="E30" s="7" t="e">
        <f>INDEX('2'!$D$1:$D$211,'2'!$R$1+A30)</f>
        <v>#NUM!</v>
      </c>
      <c r="F30" s="7" t="e">
        <f>IF('2'!$N$3=0,IF(C30&lt;&gt;C29,1,0),IF(C30&lt;&gt;C31,1,0))</f>
        <v>#NUM!</v>
      </c>
      <c r="G30" s="7" t="e">
        <f t="shared" si="2"/>
        <v>#NUM!</v>
      </c>
      <c r="H30" s="7" t="e">
        <f t="shared" si="3"/>
        <v>#NUM!</v>
      </c>
      <c r="I30" s="7">
        <f t="shared" si="4"/>
        <v>31</v>
      </c>
      <c r="J30" s="7" t="e">
        <f>IF(Résumé!$W$4=0,IF(B30&gt;=Résumé!$Y$6,1,0),IF(B31&lt;=Résumé!$Y$6,0,1))</f>
        <v>#NUM!</v>
      </c>
      <c r="K30" s="7" t="e">
        <f t="shared" si="5"/>
        <v>#NUM!</v>
      </c>
      <c r="L30" s="7" t="e">
        <f t="shared" si="13"/>
        <v>#NUM!</v>
      </c>
      <c r="M30" s="7" t="e">
        <f t="shared" si="6"/>
        <v>#NUM!</v>
      </c>
      <c r="N30" s="7" t="e">
        <f>IF(L30&gt;0,INDEX('2'!$F$1:$F$211,'2'!$R$1+A30),0)</f>
        <v>#NUM!</v>
      </c>
      <c r="O30" s="7" t="e">
        <f t="shared" si="7"/>
        <v>#NUM!</v>
      </c>
      <c r="Q30" s="7" t="e">
        <f t="shared" si="8"/>
        <v>#NUM!</v>
      </c>
      <c r="R30" s="7" t="e">
        <f t="shared" si="9"/>
        <v>#NUM!</v>
      </c>
      <c r="S30" s="7" t="e">
        <f>IF(R30=2,INDEX('2'!$F$1:$F$211,'2'!$R$1+A30),0)</f>
        <v>#NUM!</v>
      </c>
      <c r="T30" s="7" t="e">
        <f t="shared" si="10"/>
        <v>#NUM!</v>
      </c>
      <c r="V30" s="7" t="e">
        <f t="shared" si="11"/>
        <v>#NUM!</v>
      </c>
      <c r="W30" s="7" t="e">
        <f>IF(J30=0,C30,INDEX('2'!$H$2:$H$277,O30))</f>
        <v>#NUM!</v>
      </c>
      <c r="X30" s="7" t="e">
        <f>IF(J30=0,D30,INDEX('2'!$I$2:$I$277,O30))</f>
        <v>#NUM!</v>
      </c>
      <c r="Y30" s="7" t="e">
        <f>IF(J30=0,E30,INDEX('2'!$J$2:$J$277,O30))</f>
        <v>#NUM!</v>
      </c>
      <c r="AA30" s="7" t="e">
        <f t="shared" si="12"/>
        <v>#NUM!</v>
      </c>
      <c r="AB30" s="7" t="e">
        <f>IF(Q30=0,C30,INDEX('2'!$H$2:$H$300,T30))</f>
        <v>#NUM!</v>
      </c>
      <c r="AC30" s="7" t="e">
        <f>IF(Q30=0,D30,INDEX('2'!$I$2:$I$300,T30))</f>
        <v>#NUM!</v>
      </c>
      <c r="AD30" s="7" t="e">
        <f>IF(Q30=0,E30,INDEX('2'!$J$2:$J$300,T30))</f>
        <v>#NUM!</v>
      </c>
      <c r="AF30" s="7" t="e">
        <f t="shared" si="0"/>
        <v>#NUM!</v>
      </c>
      <c r="AG30" s="7" t="e">
        <f t="shared" si="1"/>
        <v>#NUM!</v>
      </c>
    </row>
    <row r="31" spans="1:33" x14ac:dyDescent="0.35">
      <c r="A31" s="7">
        <v>27</v>
      </c>
      <c r="B31" s="72">
        <v>45931</v>
      </c>
      <c r="C31" s="7" t="e">
        <f>INDEX('2'!$B$1:$B$211,'2'!$R$1+A31)</f>
        <v>#NUM!</v>
      </c>
      <c r="D31" s="7" t="e">
        <f>INDEX('2'!$C$1:$C$211,'2'!$R$1+A31)</f>
        <v>#NUM!</v>
      </c>
      <c r="E31" s="7" t="e">
        <f>INDEX('2'!$D$1:$D$211,'2'!$R$1+A31)</f>
        <v>#NUM!</v>
      </c>
      <c r="F31" s="7" t="e">
        <f>IF('2'!$N$3=0,IF(C31&lt;&gt;C30,1,0),IF(C31&lt;&gt;C32,1,0))</f>
        <v>#NUM!</v>
      </c>
      <c r="G31" s="7" t="e">
        <f t="shared" si="2"/>
        <v>#NUM!</v>
      </c>
      <c r="H31" s="7" t="e">
        <f t="shared" si="3"/>
        <v>#NUM!</v>
      </c>
      <c r="I31" s="7">
        <f t="shared" si="4"/>
        <v>30</v>
      </c>
      <c r="J31" s="7" t="e">
        <f>IF(Résumé!$W$4=0,IF(B31&gt;=Résumé!$Y$6,1,0),IF(B32&lt;=Résumé!$Y$6,0,1))</f>
        <v>#NUM!</v>
      </c>
      <c r="K31" s="7" t="e">
        <f t="shared" si="5"/>
        <v>#NUM!</v>
      </c>
      <c r="L31" s="7" t="e">
        <f t="shared" si="13"/>
        <v>#NUM!</v>
      </c>
      <c r="M31" s="7" t="e">
        <f t="shared" si="6"/>
        <v>#NUM!</v>
      </c>
      <c r="N31" s="7" t="e">
        <f>IF(L31&gt;0,INDEX('2'!$F$1:$F$211,'2'!$R$1+A31),0)</f>
        <v>#NUM!</v>
      </c>
      <c r="O31" s="7" t="e">
        <f t="shared" si="7"/>
        <v>#NUM!</v>
      </c>
      <c r="Q31" s="7" t="e">
        <f t="shared" si="8"/>
        <v>#NUM!</v>
      </c>
      <c r="R31" s="7" t="e">
        <f t="shared" si="9"/>
        <v>#NUM!</v>
      </c>
      <c r="S31" s="7" t="e">
        <f>IF(R31=2,INDEX('2'!$F$1:$F$211,'2'!$R$1+A31),0)</f>
        <v>#NUM!</v>
      </c>
      <c r="T31" s="7" t="e">
        <f t="shared" si="10"/>
        <v>#NUM!</v>
      </c>
      <c r="V31" s="7" t="e">
        <f t="shared" si="11"/>
        <v>#NUM!</v>
      </c>
      <c r="W31" s="7" t="e">
        <f>IF(J31=0,C31,INDEX('2'!$H$2:$H$277,O31))</f>
        <v>#NUM!</v>
      </c>
      <c r="X31" s="7" t="e">
        <f>IF(J31=0,D31,INDEX('2'!$I$2:$I$277,O31))</f>
        <v>#NUM!</v>
      </c>
      <c r="Y31" s="7" t="e">
        <f>IF(J31=0,E31,INDEX('2'!$J$2:$J$277,O31))</f>
        <v>#NUM!</v>
      </c>
      <c r="AA31" s="7" t="e">
        <f t="shared" si="12"/>
        <v>#NUM!</v>
      </c>
      <c r="AB31" s="7" t="e">
        <f>IF(Q31=0,C31,INDEX('2'!$H$2:$H$300,T31))</f>
        <v>#NUM!</v>
      </c>
      <c r="AC31" s="7" t="e">
        <f>IF(Q31=0,D31,INDEX('2'!$I$2:$I$300,T31))</f>
        <v>#NUM!</v>
      </c>
      <c r="AD31" s="7" t="e">
        <f>IF(Q31=0,E31,INDEX('2'!$J$2:$J$300,T31))</f>
        <v>#NUM!</v>
      </c>
      <c r="AF31" s="7" t="e">
        <f t="shared" si="0"/>
        <v>#NUM!</v>
      </c>
      <c r="AG31" s="7" t="e">
        <f t="shared" si="1"/>
        <v>#NUM!</v>
      </c>
    </row>
    <row r="32" spans="1:33" x14ac:dyDescent="0.35">
      <c r="A32" s="7">
        <v>28</v>
      </c>
      <c r="B32" s="72">
        <v>45962</v>
      </c>
      <c r="C32" s="7" t="e">
        <f>INDEX('2'!$B$1:$B$211,'2'!$R$1+A32)</f>
        <v>#NUM!</v>
      </c>
      <c r="D32" s="7" t="e">
        <f>INDEX('2'!$C$1:$C$211,'2'!$R$1+A32)</f>
        <v>#NUM!</v>
      </c>
      <c r="E32" s="7" t="e">
        <f>INDEX('2'!$D$1:$D$211,'2'!$R$1+A32)</f>
        <v>#NUM!</v>
      </c>
      <c r="F32" s="7" t="e">
        <f>IF('2'!$N$3=0,IF(C32&lt;&gt;C31,1,0),IF(C32&lt;&gt;C33,1,0))</f>
        <v>#NUM!</v>
      </c>
      <c r="G32" s="7" t="e">
        <f t="shared" si="2"/>
        <v>#NUM!</v>
      </c>
      <c r="H32" s="7" t="e">
        <f t="shared" si="3"/>
        <v>#NUM!</v>
      </c>
      <c r="I32" s="7">
        <f t="shared" si="4"/>
        <v>31</v>
      </c>
      <c r="J32" s="7" t="e">
        <f>IF(Résumé!$W$4=0,IF(B32&gt;=Résumé!$Y$6,1,0),IF(B33&lt;=Résumé!$Y$6,0,1))</f>
        <v>#NUM!</v>
      </c>
      <c r="K32" s="7" t="e">
        <f t="shared" si="5"/>
        <v>#NUM!</v>
      </c>
      <c r="L32" s="7" t="e">
        <f t="shared" si="13"/>
        <v>#NUM!</v>
      </c>
      <c r="M32" s="7" t="e">
        <f t="shared" si="6"/>
        <v>#NUM!</v>
      </c>
      <c r="N32" s="7" t="e">
        <f>IF(L32&gt;0,INDEX('2'!$F$1:$F$211,'2'!$R$1+A32),0)</f>
        <v>#NUM!</v>
      </c>
      <c r="O32" s="7" t="e">
        <f t="shared" si="7"/>
        <v>#NUM!</v>
      </c>
      <c r="Q32" s="7" t="e">
        <f t="shared" si="8"/>
        <v>#NUM!</v>
      </c>
      <c r="R32" s="7" t="e">
        <f t="shared" si="9"/>
        <v>#NUM!</v>
      </c>
      <c r="S32" s="7" t="e">
        <f>IF(R32=2,INDEX('2'!$F$1:$F$211,'2'!$R$1+A32),0)</f>
        <v>#NUM!</v>
      </c>
      <c r="T32" s="7" t="e">
        <f t="shared" si="10"/>
        <v>#NUM!</v>
      </c>
      <c r="V32" s="7" t="e">
        <f t="shared" si="11"/>
        <v>#NUM!</v>
      </c>
      <c r="W32" s="7" t="e">
        <f>IF(J32=0,C32,INDEX('2'!$H$2:$H$277,O32))</f>
        <v>#NUM!</v>
      </c>
      <c r="X32" s="7" t="e">
        <f>IF(J32=0,D32,INDEX('2'!$I$2:$I$277,O32))</f>
        <v>#NUM!</v>
      </c>
      <c r="Y32" s="7" t="e">
        <f>IF(J32=0,E32,INDEX('2'!$J$2:$J$277,O32))</f>
        <v>#NUM!</v>
      </c>
      <c r="AA32" s="7" t="e">
        <f t="shared" si="12"/>
        <v>#NUM!</v>
      </c>
      <c r="AB32" s="7" t="e">
        <f>IF(Q32=0,C32,INDEX('2'!$H$2:$H$300,T32))</f>
        <v>#NUM!</v>
      </c>
      <c r="AC32" s="7" t="e">
        <f>IF(Q32=0,D32,INDEX('2'!$I$2:$I$300,T32))</f>
        <v>#NUM!</v>
      </c>
      <c r="AD32" s="7" t="e">
        <f>IF(Q32=0,E32,INDEX('2'!$J$2:$J$300,T32))</f>
        <v>#NUM!</v>
      </c>
      <c r="AF32" s="7" t="e">
        <f t="shared" si="0"/>
        <v>#NUM!</v>
      </c>
      <c r="AG32" s="7" t="e">
        <f t="shared" si="1"/>
        <v>#NUM!</v>
      </c>
    </row>
    <row r="33" spans="1:33" x14ac:dyDescent="0.35">
      <c r="A33" s="7">
        <v>29</v>
      </c>
      <c r="B33" s="72">
        <v>45992</v>
      </c>
      <c r="C33" s="7" t="e">
        <f>INDEX('2'!$B$1:$B$211,'2'!$R$1+A33)</f>
        <v>#NUM!</v>
      </c>
      <c r="D33" s="7" t="e">
        <f>INDEX('2'!$C$1:$C$211,'2'!$R$1+A33)</f>
        <v>#NUM!</v>
      </c>
      <c r="E33" s="7" t="e">
        <f>INDEX('2'!$D$1:$D$211,'2'!$R$1+A33)</f>
        <v>#NUM!</v>
      </c>
      <c r="F33" s="7" t="e">
        <f>IF('2'!$N$3=0,IF(C33&lt;&gt;C32,1,0),IF(C33&lt;&gt;C34,1,0))</f>
        <v>#NUM!</v>
      </c>
      <c r="G33" s="7" t="e">
        <f t="shared" si="2"/>
        <v>#NUM!</v>
      </c>
      <c r="H33" s="7" t="e">
        <f t="shared" si="3"/>
        <v>#NUM!</v>
      </c>
      <c r="I33" s="7">
        <f t="shared" si="4"/>
        <v>30</v>
      </c>
      <c r="J33" s="7" t="e">
        <f>IF(Résumé!$W$4=0,IF(B33&gt;=Résumé!$Y$6,1,0),IF(B34&lt;=Résumé!$Y$6,0,1))</f>
        <v>#NUM!</v>
      </c>
      <c r="K33" s="7" t="e">
        <f t="shared" si="5"/>
        <v>#NUM!</v>
      </c>
      <c r="L33" s="7" t="e">
        <f t="shared" si="13"/>
        <v>#NUM!</v>
      </c>
      <c r="M33" s="7" t="e">
        <f t="shared" si="6"/>
        <v>#NUM!</v>
      </c>
      <c r="N33" s="7" t="e">
        <f>IF(L33&gt;0,INDEX('2'!$F$1:$F$211,'2'!$R$1+A33),0)</f>
        <v>#NUM!</v>
      </c>
      <c r="O33" s="7" t="e">
        <f t="shared" si="7"/>
        <v>#NUM!</v>
      </c>
      <c r="Q33" s="7" t="e">
        <f t="shared" si="8"/>
        <v>#NUM!</v>
      </c>
      <c r="R33" s="7" t="e">
        <f t="shared" si="9"/>
        <v>#NUM!</v>
      </c>
      <c r="S33" s="7" t="e">
        <f>IF(R33=2,INDEX('2'!$F$1:$F$211,'2'!$R$1+A33),0)</f>
        <v>#NUM!</v>
      </c>
      <c r="T33" s="7" t="e">
        <f t="shared" si="10"/>
        <v>#NUM!</v>
      </c>
      <c r="V33" s="7" t="e">
        <f t="shared" si="11"/>
        <v>#NUM!</v>
      </c>
      <c r="W33" s="7" t="e">
        <f>IF(J33=0,C33,INDEX('2'!$H$2:$H$277,O33))</f>
        <v>#NUM!</v>
      </c>
      <c r="X33" s="7" t="e">
        <f>IF(J33=0,D33,INDEX('2'!$I$2:$I$277,O33))</f>
        <v>#NUM!</v>
      </c>
      <c r="Y33" s="7" t="e">
        <f>IF(J33=0,E33,INDEX('2'!$J$2:$J$277,O33))</f>
        <v>#NUM!</v>
      </c>
      <c r="AA33" s="7" t="e">
        <f t="shared" si="12"/>
        <v>#NUM!</v>
      </c>
      <c r="AB33" s="7" t="e">
        <f>IF(Q33=0,C33,INDEX('2'!$H$2:$H$300,T33))</f>
        <v>#NUM!</v>
      </c>
      <c r="AC33" s="7" t="e">
        <f>IF(Q33=0,D33,INDEX('2'!$I$2:$I$300,T33))</f>
        <v>#NUM!</v>
      </c>
      <c r="AD33" s="7" t="e">
        <f>IF(Q33=0,E33,INDEX('2'!$J$2:$J$300,T33))</f>
        <v>#NUM!</v>
      </c>
      <c r="AF33" s="7" t="e">
        <f t="shared" si="0"/>
        <v>#NUM!</v>
      </c>
      <c r="AG33" s="7" t="e">
        <f t="shared" si="1"/>
        <v>#NUM!</v>
      </c>
    </row>
    <row r="34" spans="1:33" x14ac:dyDescent="0.35">
      <c r="A34" s="7">
        <v>30</v>
      </c>
      <c r="B34" s="72">
        <v>46023</v>
      </c>
      <c r="C34" s="7" t="e">
        <f>INDEX('2'!$B$1:$B$211,'2'!$R$1+A34)</f>
        <v>#NUM!</v>
      </c>
      <c r="D34" s="7" t="e">
        <f>INDEX('2'!$C$1:$C$211,'2'!$R$1+A34)</f>
        <v>#NUM!</v>
      </c>
      <c r="E34" s="7" t="e">
        <f>INDEX('2'!$D$1:$D$211,'2'!$R$1+A34)</f>
        <v>#NUM!</v>
      </c>
      <c r="F34" s="7" t="e">
        <f>IF('2'!$N$3=0,IF(C34&lt;&gt;C33,1,0),IF(C34&lt;&gt;C35,1,0))</f>
        <v>#NUM!</v>
      </c>
      <c r="G34" s="7" t="e">
        <f t="shared" si="2"/>
        <v>#NUM!</v>
      </c>
      <c r="H34" s="7" t="e">
        <f t="shared" si="3"/>
        <v>#NUM!</v>
      </c>
      <c r="I34" s="7">
        <f t="shared" si="4"/>
        <v>31</v>
      </c>
      <c r="J34" s="7" t="e">
        <f>IF(Résumé!$W$4=0,IF(B34&gt;=Résumé!$Y$6,1,0),IF(B35&lt;=Résumé!$Y$6,0,1))</f>
        <v>#NUM!</v>
      </c>
      <c r="K34" s="7" t="e">
        <f t="shared" si="5"/>
        <v>#NUM!</v>
      </c>
      <c r="L34" s="7" t="e">
        <f t="shared" si="13"/>
        <v>#NUM!</v>
      </c>
      <c r="M34" s="7" t="e">
        <f t="shared" si="6"/>
        <v>#NUM!</v>
      </c>
      <c r="N34" s="7" t="e">
        <f>IF(L34&gt;0,INDEX('2'!$F$1:$F$211,'2'!$R$1+A34),0)</f>
        <v>#NUM!</v>
      </c>
      <c r="O34" s="7" t="e">
        <f t="shared" si="7"/>
        <v>#NUM!</v>
      </c>
      <c r="Q34" s="7" t="e">
        <f t="shared" si="8"/>
        <v>#NUM!</v>
      </c>
      <c r="R34" s="7" t="e">
        <f t="shared" si="9"/>
        <v>#NUM!</v>
      </c>
      <c r="S34" s="7" t="e">
        <f>IF(R34=2,INDEX('2'!$F$1:$F$211,'2'!$R$1+A34),0)</f>
        <v>#NUM!</v>
      </c>
      <c r="T34" s="7" t="e">
        <f t="shared" si="10"/>
        <v>#NUM!</v>
      </c>
      <c r="V34" s="7" t="e">
        <f t="shared" si="11"/>
        <v>#NUM!</v>
      </c>
      <c r="W34" s="7" t="e">
        <f>IF(J34=0,C34,INDEX('2'!$H$2:$H$277,O34))</f>
        <v>#NUM!</v>
      </c>
      <c r="X34" s="7" t="e">
        <f>IF(J34=0,D34,INDEX('2'!$I$2:$I$277,O34))</f>
        <v>#NUM!</v>
      </c>
      <c r="Y34" s="7" t="e">
        <f>IF(J34=0,E34,INDEX('2'!$J$2:$J$277,O34))</f>
        <v>#NUM!</v>
      </c>
      <c r="AA34" s="7" t="e">
        <f t="shared" si="12"/>
        <v>#NUM!</v>
      </c>
      <c r="AB34" s="7" t="e">
        <f>IF(Q34=0,C34,INDEX('2'!$H$2:$H$300,T34))</f>
        <v>#NUM!</v>
      </c>
      <c r="AC34" s="7" t="e">
        <f>IF(Q34=0,D34,INDEX('2'!$I$2:$I$300,T34))</f>
        <v>#NUM!</v>
      </c>
      <c r="AD34" s="7" t="e">
        <f>IF(Q34=0,E34,INDEX('2'!$J$2:$J$300,T34))</f>
        <v>#NUM!</v>
      </c>
      <c r="AF34" s="7" t="e">
        <f t="shared" si="0"/>
        <v>#NUM!</v>
      </c>
      <c r="AG34" s="7" t="e">
        <f t="shared" si="1"/>
        <v>#NUM!</v>
      </c>
    </row>
    <row r="35" spans="1:33" x14ac:dyDescent="0.35">
      <c r="A35" s="7">
        <v>31</v>
      </c>
      <c r="B35" s="72">
        <v>46054</v>
      </c>
      <c r="C35" s="7" t="e">
        <f>INDEX('2'!$B$1:$B$211,'2'!$R$1+A35)</f>
        <v>#NUM!</v>
      </c>
      <c r="D35" s="7" t="e">
        <f>INDEX('2'!$C$1:$C$211,'2'!$R$1+A35)</f>
        <v>#NUM!</v>
      </c>
      <c r="E35" s="7" t="e">
        <f>INDEX('2'!$D$1:$D$211,'2'!$R$1+A35)</f>
        <v>#NUM!</v>
      </c>
      <c r="F35" s="7" t="e">
        <f>IF('2'!$N$3=0,IF(C35&lt;&gt;C34,1,0),IF(C35&lt;&gt;C36,1,0))</f>
        <v>#NUM!</v>
      </c>
      <c r="G35" s="7" t="e">
        <f t="shared" si="2"/>
        <v>#NUM!</v>
      </c>
      <c r="H35" s="7" t="e">
        <f t="shared" si="3"/>
        <v>#NUM!</v>
      </c>
      <c r="I35" s="7">
        <f t="shared" si="4"/>
        <v>31</v>
      </c>
      <c r="J35" s="7" t="e">
        <f>IF(Résumé!$W$4=0,IF(B35&gt;=Résumé!$Y$6,1,0),IF(B36&lt;=Résumé!$Y$6,0,1))</f>
        <v>#NUM!</v>
      </c>
      <c r="K35" s="7" t="e">
        <f t="shared" si="5"/>
        <v>#NUM!</v>
      </c>
      <c r="L35" s="7" t="e">
        <f t="shared" si="13"/>
        <v>#NUM!</v>
      </c>
      <c r="M35" s="7" t="e">
        <f t="shared" si="6"/>
        <v>#NUM!</v>
      </c>
      <c r="N35" s="7" t="e">
        <f>IF(L35&gt;0,INDEX('2'!$F$1:$F$211,'2'!$R$1+A35),0)</f>
        <v>#NUM!</v>
      </c>
      <c r="O35" s="7" t="e">
        <f t="shared" si="7"/>
        <v>#NUM!</v>
      </c>
      <c r="Q35" s="7" t="e">
        <f t="shared" si="8"/>
        <v>#NUM!</v>
      </c>
      <c r="R35" s="7" t="e">
        <f t="shared" si="9"/>
        <v>#NUM!</v>
      </c>
      <c r="S35" s="7" t="e">
        <f>IF(R35=2,INDEX('2'!$F$1:$F$211,'2'!$R$1+A35),0)</f>
        <v>#NUM!</v>
      </c>
      <c r="T35" s="7" t="e">
        <f t="shared" si="10"/>
        <v>#NUM!</v>
      </c>
      <c r="V35" s="7" t="e">
        <f t="shared" si="11"/>
        <v>#NUM!</v>
      </c>
      <c r="W35" s="7" t="e">
        <f>IF(J35=0,C35,INDEX('2'!$H$2:$H$277,O35))</f>
        <v>#NUM!</v>
      </c>
      <c r="X35" s="7" t="e">
        <f>IF(J35=0,D35,INDEX('2'!$I$2:$I$277,O35))</f>
        <v>#NUM!</v>
      </c>
      <c r="Y35" s="7" t="e">
        <f>IF(J35=0,E35,INDEX('2'!$J$2:$J$277,O35))</f>
        <v>#NUM!</v>
      </c>
      <c r="AA35" s="7" t="e">
        <f t="shared" si="12"/>
        <v>#NUM!</v>
      </c>
      <c r="AB35" s="7" t="e">
        <f>IF(Q35=0,C35,INDEX('2'!$H$2:$H$300,T35))</f>
        <v>#NUM!</v>
      </c>
      <c r="AC35" s="7" t="e">
        <f>IF(Q35=0,D35,INDEX('2'!$I$2:$I$300,T35))</f>
        <v>#NUM!</v>
      </c>
      <c r="AD35" s="7" t="e">
        <f>IF(Q35=0,E35,INDEX('2'!$J$2:$J$300,T35))</f>
        <v>#NUM!</v>
      </c>
      <c r="AF35" s="7" t="e">
        <f t="shared" si="0"/>
        <v>#NUM!</v>
      </c>
      <c r="AG35" s="7" t="e">
        <f t="shared" si="1"/>
        <v>#NUM!</v>
      </c>
    </row>
    <row r="36" spans="1:33" x14ac:dyDescent="0.35">
      <c r="A36" s="7">
        <v>32</v>
      </c>
      <c r="B36" s="72">
        <v>46082</v>
      </c>
      <c r="C36" s="7" t="e">
        <f>INDEX('2'!$B$1:$B$211,'2'!$R$1+A36)</f>
        <v>#NUM!</v>
      </c>
      <c r="D36" s="7" t="e">
        <f>INDEX('2'!$C$1:$C$211,'2'!$R$1+A36)</f>
        <v>#NUM!</v>
      </c>
      <c r="E36" s="7" t="e">
        <f>INDEX('2'!$D$1:$D$211,'2'!$R$1+A36)</f>
        <v>#NUM!</v>
      </c>
      <c r="F36" s="7" t="e">
        <f>IF('2'!$N$3=0,IF(C36&lt;&gt;C35,1,0),IF(C36&lt;&gt;C37,1,0))</f>
        <v>#NUM!</v>
      </c>
      <c r="G36" s="7" t="e">
        <f t="shared" si="2"/>
        <v>#NUM!</v>
      </c>
      <c r="H36" s="7" t="e">
        <f t="shared" si="3"/>
        <v>#NUM!</v>
      </c>
      <c r="I36" s="7">
        <f t="shared" si="4"/>
        <v>28</v>
      </c>
      <c r="J36" s="7" t="e">
        <f>IF(Résumé!$W$4=0,IF(B36&gt;=Résumé!$Y$6,1,0),IF(B37&lt;=Résumé!$Y$6,0,1))</f>
        <v>#NUM!</v>
      </c>
      <c r="K36" s="7" t="e">
        <f t="shared" si="5"/>
        <v>#NUM!</v>
      </c>
      <c r="L36" s="7" t="e">
        <f t="shared" ref="L36:L67" si="14">IF(K36=2,C36,0)</f>
        <v>#NUM!</v>
      </c>
      <c r="M36" s="7" t="e">
        <f t="shared" si="6"/>
        <v>#NUM!</v>
      </c>
      <c r="N36" s="7" t="e">
        <f>IF(L36&gt;0,INDEX('2'!$F$1:$F$211,'2'!$R$1+A36),0)</f>
        <v>#NUM!</v>
      </c>
      <c r="O36" s="7" t="e">
        <f t="shared" si="7"/>
        <v>#NUM!</v>
      </c>
      <c r="Q36" s="7" t="e">
        <f t="shared" si="8"/>
        <v>#NUM!</v>
      </c>
      <c r="R36" s="7" t="e">
        <f t="shared" si="9"/>
        <v>#NUM!</v>
      </c>
      <c r="S36" s="7" t="e">
        <f>IF(R36=2,INDEX('2'!$F$1:$F$211,'2'!$R$1+A36),0)</f>
        <v>#NUM!</v>
      </c>
      <c r="T36" s="7" t="e">
        <f t="shared" si="10"/>
        <v>#NUM!</v>
      </c>
      <c r="V36" s="7" t="e">
        <f t="shared" si="11"/>
        <v>#NUM!</v>
      </c>
      <c r="W36" s="7" t="e">
        <f>IF(J36=0,C36,INDEX('2'!$H$2:$H$277,O36))</f>
        <v>#NUM!</v>
      </c>
      <c r="X36" s="7" t="e">
        <f>IF(J36=0,D36,INDEX('2'!$I$2:$I$277,O36))</f>
        <v>#NUM!</v>
      </c>
      <c r="Y36" s="7" t="e">
        <f>IF(J36=0,E36,INDEX('2'!$J$2:$J$277,O36))</f>
        <v>#NUM!</v>
      </c>
      <c r="AA36" s="7" t="e">
        <f t="shared" si="12"/>
        <v>#NUM!</v>
      </c>
      <c r="AB36" s="7" t="e">
        <f>IF(Q36=0,C36,INDEX('2'!$H$2:$H$300,T36))</f>
        <v>#NUM!</v>
      </c>
      <c r="AC36" s="7" t="e">
        <f>IF(Q36=0,D36,INDEX('2'!$I$2:$I$300,T36))</f>
        <v>#NUM!</v>
      </c>
      <c r="AD36" s="7" t="e">
        <f>IF(Q36=0,E36,INDEX('2'!$J$2:$J$300,T36))</f>
        <v>#NUM!</v>
      </c>
      <c r="AF36" s="7" t="e">
        <f t="shared" si="0"/>
        <v>#NUM!</v>
      </c>
      <c r="AG36" s="7" t="e">
        <f t="shared" si="1"/>
        <v>#NUM!</v>
      </c>
    </row>
    <row r="37" spans="1:33" x14ac:dyDescent="0.35">
      <c r="A37" s="7">
        <v>33</v>
      </c>
      <c r="B37" s="72">
        <v>46113</v>
      </c>
      <c r="C37" s="7" t="e">
        <f>INDEX('2'!$B$1:$B$211,'2'!$R$1+A37)</f>
        <v>#NUM!</v>
      </c>
      <c r="D37" s="7" t="e">
        <f>INDEX('2'!$C$1:$C$211,'2'!$R$1+A37)</f>
        <v>#NUM!</v>
      </c>
      <c r="E37" s="7" t="e">
        <f>INDEX('2'!$D$1:$D$211,'2'!$R$1+A37)</f>
        <v>#NUM!</v>
      </c>
      <c r="F37" s="7" t="e">
        <f>IF('2'!$N$3=0,IF(C37&lt;&gt;C36,1,0),IF(C37&lt;&gt;C38,1,0))</f>
        <v>#NUM!</v>
      </c>
      <c r="G37" s="7" t="e">
        <f t="shared" si="2"/>
        <v>#NUM!</v>
      </c>
      <c r="H37" s="7" t="e">
        <f t="shared" si="3"/>
        <v>#NUM!</v>
      </c>
      <c r="I37" s="7">
        <f t="shared" si="4"/>
        <v>31</v>
      </c>
      <c r="J37" s="7" t="e">
        <f>IF(Résumé!$W$4=0,IF(B37&gt;=Résumé!$Y$6,1,0),IF(B38&lt;=Résumé!$Y$6,0,1))</f>
        <v>#NUM!</v>
      </c>
      <c r="K37" s="7" t="e">
        <f t="shared" si="5"/>
        <v>#NUM!</v>
      </c>
      <c r="L37" s="7" t="e">
        <f t="shared" si="14"/>
        <v>#NUM!</v>
      </c>
      <c r="M37" s="7" t="e">
        <f t="shared" si="6"/>
        <v>#NUM!</v>
      </c>
      <c r="N37" s="7" t="e">
        <f>IF(L37&gt;0,INDEX('2'!$F$1:$F$211,'2'!$R$1+A37),0)</f>
        <v>#NUM!</v>
      </c>
      <c r="O37" s="7" t="e">
        <f t="shared" si="7"/>
        <v>#NUM!</v>
      </c>
      <c r="Q37" s="7" t="e">
        <f t="shared" si="8"/>
        <v>#NUM!</v>
      </c>
      <c r="R37" s="7" t="e">
        <f t="shared" si="9"/>
        <v>#NUM!</v>
      </c>
      <c r="S37" s="7" t="e">
        <f>IF(R37=2,INDEX('2'!$F$1:$F$211,'2'!$R$1+A37),0)</f>
        <v>#NUM!</v>
      </c>
      <c r="T37" s="7" t="e">
        <f t="shared" si="10"/>
        <v>#NUM!</v>
      </c>
      <c r="V37" s="7" t="e">
        <f t="shared" si="11"/>
        <v>#NUM!</v>
      </c>
      <c r="W37" s="7" t="e">
        <f>IF(J37=0,C37,INDEX('2'!$H$2:$H$277,O37))</f>
        <v>#NUM!</v>
      </c>
      <c r="X37" s="7" t="e">
        <f>IF(J37=0,D37,INDEX('2'!$I$2:$I$277,O37))</f>
        <v>#NUM!</v>
      </c>
      <c r="Y37" s="7" t="e">
        <f>IF(J37=0,E37,INDEX('2'!$J$2:$J$277,O37))</f>
        <v>#NUM!</v>
      </c>
      <c r="AA37" s="7" t="e">
        <f t="shared" si="12"/>
        <v>#NUM!</v>
      </c>
      <c r="AB37" s="7" t="e">
        <f>IF(Q37=0,C37,INDEX('2'!$H$2:$H$300,T37))</f>
        <v>#NUM!</v>
      </c>
      <c r="AC37" s="7" t="e">
        <f>IF(Q37=0,D37,INDEX('2'!$I$2:$I$300,T37))</f>
        <v>#NUM!</v>
      </c>
      <c r="AD37" s="7" t="e">
        <f>IF(Q37=0,E37,INDEX('2'!$J$2:$J$300,T37))</f>
        <v>#NUM!</v>
      </c>
      <c r="AF37" s="7" t="e">
        <f t="shared" si="0"/>
        <v>#NUM!</v>
      </c>
      <c r="AG37" s="7" t="e">
        <f t="shared" si="1"/>
        <v>#NUM!</v>
      </c>
    </row>
    <row r="38" spans="1:33" x14ac:dyDescent="0.35">
      <c r="A38" s="7">
        <v>34</v>
      </c>
      <c r="B38" s="72">
        <v>46143</v>
      </c>
      <c r="C38" s="7" t="e">
        <f>INDEX('2'!$B$1:$B$211,'2'!$R$1+A38)</f>
        <v>#NUM!</v>
      </c>
      <c r="D38" s="7" t="e">
        <f>INDEX('2'!$C$1:$C$211,'2'!$R$1+A38)</f>
        <v>#NUM!</v>
      </c>
      <c r="E38" s="7" t="e">
        <f>INDEX('2'!$D$1:$D$211,'2'!$R$1+A38)</f>
        <v>#NUM!</v>
      </c>
      <c r="F38" s="7" t="e">
        <f>IF('2'!$N$3=0,IF(C38&lt;&gt;C37,1,0),IF(C38&lt;&gt;C39,1,0))</f>
        <v>#NUM!</v>
      </c>
      <c r="G38" s="7" t="e">
        <f t="shared" si="2"/>
        <v>#NUM!</v>
      </c>
      <c r="H38" s="7" t="e">
        <f t="shared" si="3"/>
        <v>#NUM!</v>
      </c>
      <c r="I38" s="7">
        <f t="shared" si="4"/>
        <v>30</v>
      </c>
      <c r="J38" s="7" t="e">
        <f>IF(Résumé!$W$4=0,IF(B38&gt;=Résumé!$Y$6,1,0),IF(B39&lt;=Résumé!$Y$6,0,1))</f>
        <v>#NUM!</v>
      </c>
      <c r="K38" s="7" t="e">
        <f t="shared" si="5"/>
        <v>#NUM!</v>
      </c>
      <c r="L38" s="7" t="e">
        <f t="shared" si="14"/>
        <v>#NUM!</v>
      </c>
      <c r="M38" s="7" t="e">
        <f t="shared" si="6"/>
        <v>#NUM!</v>
      </c>
      <c r="N38" s="7" t="e">
        <f>IF(L38&gt;0,INDEX('2'!$F$1:$F$211,'2'!$R$1+A38),0)</f>
        <v>#NUM!</v>
      </c>
      <c r="O38" s="7" t="e">
        <f t="shared" si="7"/>
        <v>#NUM!</v>
      </c>
      <c r="Q38" s="7" t="e">
        <f t="shared" si="8"/>
        <v>#NUM!</v>
      </c>
      <c r="R38" s="7" t="e">
        <f t="shared" si="9"/>
        <v>#NUM!</v>
      </c>
      <c r="S38" s="7" t="e">
        <f>IF(R38=2,INDEX('2'!$F$1:$F$211,'2'!$R$1+A38),0)</f>
        <v>#NUM!</v>
      </c>
      <c r="T38" s="7" t="e">
        <f t="shared" si="10"/>
        <v>#NUM!</v>
      </c>
      <c r="V38" s="7" t="e">
        <f t="shared" si="11"/>
        <v>#NUM!</v>
      </c>
      <c r="W38" s="7" t="e">
        <f>IF(J38=0,C38,INDEX('2'!$H$2:$H$277,O38))</f>
        <v>#NUM!</v>
      </c>
      <c r="X38" s="7" t="e">
        <f>IF(J38=0,D38,INDEX('2'!$I$2:$I$277,O38))</f>
        <v>#NUM!</v>
      </c>
      <c r="Y38" s="7" t="e">
        <f>IF(J38=0,E38,INDEX('2'!$J$2:$J$277,O38))</f>
        <v>#NUM!</v>
      </c>
      <c r="AA38" s="7" t="e">
        <f t="shared" si="12"/>
        <v>#NUM!</v>
      </c>
      <c r="AB38" s="7" t="e">
        <f>IF(Q38=0,C38,INDEX('2'!$H$2:$H$300,T38))</f>
        <v>#NUM!</v>
      </c>
      <c r="AC38" s="7" t="e">
        <f>IF(Q38=0,D38,INDEX('2'!$I$2:$I$300,T38))</f>
        <v>#NUM!</v>
      </c>
      <c r="AD38" s="7" t="e">
        <f>IF(Q38=0,E38,INDEX('2'!$J$2:$J$300,T38))</f>
        <v>#NUM!</v>
      </c>
      <c r="AF38" s="7" t="e">
        <f t="shared" si="0"/>
        <v>#NUM!</v>
      </c>
      <c r="AG38" s="7" t="e">
        <f t="shared" si="1"/>
        <v>#NUM!</v>
      </c>
    </row>
    <row r="39" spans="1:33" x14ac:dyDescent="0.35">
      <c r="A39" s="7">
        <v>35</v>
      </c>
      <c r="B39" s="72">
        <v>46174</v>
      </c>
      <c r="C39" s="7" t="e">
        <f>INDEX('2'!$B$1:$B$211,'2'!$R$1+A39)</f>
        <v>#NUM!</v>
      </c>
      <c r="D39" s="7" t="e">
        <f>INDEX('2'!$C$1:$C$211,'2'!$R$1+A39)</f>
        <v>#NUM!</v>
      </c>
      <c r="E39" s="7" t="e">
        <f>INDEX('2'!$D$1:$D$211,'2'!$R$1+A39)</f>
        <v>#NUM!</v>
      </c>
      <c r="F39" s="7" t="e">
        <f>IF('2'!$N$3=0,IF(C39&lt;&gt;C38,1,0),IF(C39&lt;&gt;C40,1,0))</f>
        <v>#NUM!</v>
      </c>
      <c r="G39" s="7" t="e">
        <f t="shared" si="2"/>
        <v>#NUM!</v>
      </c>
      <c r="H39" s="7" t="e">
        <f t="shared" si="3"/>
        <v>#NUM!</v>
      </c>
      <c r="I39" s="7">
        <f t="shared" si="4"/>
        <v>31</v>
      </c>
      <c r="J39" s="7" t="e">
        <f>IF(Résumé!$W$4=0,IF(B39&gt;=Résumé!$Y$6,1,0),IF(B40&lt;=Résumé!$Y$6,0,1))</f>
        <v>#NUM!</v>
      </c>
      <c r="K39" s="7" t="e">
        <f t="shared" si="5"/>
        <v>#NUM!</v>
      </c>
      <c r="L39" s="7" t="e">
        <f t="shared" si="14"/>
        <v>#NUM!</v>
      </c>
      <c r="M39" s="7" t="e">
        <f t="shared" si="6"/>
        <v>#NUM!</v>
      </c>
      <c r="N39" s="7" t="e">
        <f>IF(L39&gt;0,INDEX('2'!$F$1:$F$211,'2'!$R$1+A39),0)</f>
        <v>#NUM!</v>
      </c>
      <c r="O39" s="7" t="e">
        <f t="shared" si="7"/>
        <v>#NUM!</v>
      </c>
      <c r="Q39" s="7" t="e">
        <f t="shared" si="8"/>
        <v>#NUM!</v>
      </c>
      <c r="R39" s="7" t="e">
        <f t="shared" si="9"/>
        <v>#NUM!</v>
      </c>
      <c r="S39" s="7" t="e">
        <f>IF(R39=2,INDEX('2'!$F$1:$F$211,'2'!$R$1+A39),0)</f>
        <v>#NUM!</v>
      </c>
      <c r="T39" s="7" t="e">
        <f t="shared" si="10"/>
        <v>#NUM!</v>
      </c>
      <c r="V39" s="7" t="e">
        <f t="shared" si="11"/>
        <v>#NUM!</v>
      </c>
      <c r="W39" s="7" t="e">
        <f>IF(J39=0,C39,INDEX('2'!$H$2:$H$277,O39))</f>
        <v>#NUM!</v>
      </c>
      <c r="X39" s="7" t="e">
        <f>IF(J39=0,D39,INDEX('2'!$I$2:$I$277,O39))</f>
        <v>#NUM!</v>
      </c>
      <c r="Y39" s="7" t="e">
        <f>IF(J39=0,E39,INDEX('2'!$J$2:$J$277,O39))</f>
        <v>#NUM!</v>
      </c>
      <c r="AA39" s="7" t="e">
        <f t="shared" si="12"/>
        <v>#NUM!</v>
      </c>
      <c r="AB39" s="7" t="e">
        <f>IF(Q39=0,C39,INDEX('2'!$H$2:$H$300,T39))</f>
        <v>#NUM!</v>
      </c>
      <c r="AC39" s="7" t="e">
        <f>IF(Q39=0,D39,INDEX('2'!$I$2:$I$300,T39))</f>
        <v>#NUM!</v>
      </c>
      <c r="AD39" s="7" t="e">
        <f>IF(Q39=0,E39,INDEX('2'!$J$2:$J$300,T39))</f>
        <v>#NUM!</v>
      </c>
      <c r="AF39" s="7" t="e">
        <f t="shared" si="0"/>
        <v>#NUM!</v>
      </c>
      <c r="AG39" s="7" t="e">
        <f t="shared" si="1"/>
        <v>#NUM!</v>
      </c>
    </row>
    <row r="40" spans="1:33" x14ac:dyDescent="0.35">
      <c r="A40" s="7">
        <v>36</v>
      </c>
      <c r="B40" s="72">
        <v>46204</v>
      </c>
      <c r="C40" s="7" t="e">
        <f>INDEX('2'!$B$1:$B$211,'2'!$R$1+A40)</f>
        <v>#NUM!</v>
      </c>
      <c r="D40" s="7" t="e">
        <f>INDEX('2'!$C$1:$C$211,'2'!$R$1+A40)</f>
        <v>#NUM!</v>
      </c>
      <c r="E40" s="7" t="e">
        <f>INDEX('2'!$D$1:$D$211,'2'!$R$1+A40)</f>
        <v>#NUM!</v>
      </c>
      <c r="F40" s="7" t="e">
        <f>IF('2'!$N$3=0,IF(C40&lt;&gt;C39,1,0),IF(C40&lt;&gt;C41,1,0))</f>
        <v>#NUM!</v>
      </c>
      <c r="G40" s="7" t="e">
        <f t="shared" si="2"/>
        <v>#NUM!</v>
      </c>
      <c r="H40" s="7" t="e">
        <f t="shared" si="3"/>
        <v>#NUM!</v>
      </c>
      <c r="I40" s="7">
        <f t="shared" si="4"/>
        <v>30</v>
      </c>
      <c r="J40" s="7" t="e">
        <f>IF(Résumé!$W$4=0,IF(B40&gt;=Résumé!$Y$6,1,0),IF(B41&lt;=Résumé!$Y$6,0,1))</f>
        <v>#NUM!</v>
      </c>
      <c r="K40" s="7" t="e">
        <f t="shared" si="5"/>
        <v>#NUM!</v>
      </c>
      <c r="L40" s="7" t="e">
        <f t="shared" si="14"/>
        <v>#NUM!</v>
      </c>
      <c r="M40" s="7" t="e">
        <f t="shared" si="6"/>
        <v>#NUM!</v>
      </c>
      <c r="N40" s="7" t="e">
        <f>IF(L40&gt;0,INDEX('2'!$F$1:$F$211,'2'!$R$1+A40),0)</f>
        <v>#NUM!</v>
      </c>
      <c r="O40" s="7" t="e">
        <f t="shared" si="7"/>
        <v>#NUM!</v>
      </c>
      <c r="Q40" s="7" t="e">
        <f t="shared" si="8"/>
        <v>#NUM!</v>
      </c>
      <c r="R40" s="7" t="e">
        <f t="shared" si="9"/>
        <v>#NUM!</v>
      </c>
      <c r="S40" s="7" t="e">
        <f>IF(R40=2,INDEX('2'!$F$1:$F$211,'2'!$R$1+A40),0)</f>
        <v>#NUM!</v>
      </c>
      <c r="T40" s="7" t="e">
        <f t="shared" si="10"/>
        <v>#NUM!</v>
      </c>
      <c r="V40" s="7" t="e">
        <f t="shared" si="11"/>
        <v>#NUM!</v>
      </c>
      <c r="W40" s="7" t="e">
        <f>IF(J40=0,C40,INDEX('2'!$H$2:$H$277,O40))</f>
        <v>#NUM!</v>
      </c>
      <c r="X40" s="7" t="e">
        <f>IF(J40=0,D40,INDEX('2'!$I$2:$I$277,O40))</f>
        <v>#NUM!</v>
      </c>
      <c r="Y40" s="7" t="e">
        <f>IF(J40=0,E40,INDEX('2'!$J$2:$J$277,O40))</f>
        <v>#NUM!</v>
      </c>
      <c r="AA40" s="7" t="e">
        <f t="shared" si="12"/>
        <v>#NUM!</v>
      </c>
      <c r="AB40" s="7" t="e">
        <f>IF(Q40=0,C40,INDEX('2'!$H$2:$H$300,T40))</f>
        <v>#NUM!</v>
      </c>
      <c r="AC40" s="7" t="e">
        <f>IF(Q40=0,D40,INDEX('2'!$I$2:$I$300,T40))</f>
        <v>#NUM!</v>
      </c>
      <c r="AD40" s="7" t="e">
        <f>IF(Q40=0,E40,INDEX('2'!$J$2:$J$300,T40))</f>
        <v>#NUM!</v>
      </c>
      <c r="AF40" s="7" t="e">
        <f t="shared" si="0"/>
        <v>#NUM!</v>
      </c>
      <c r="AG40" s="7" t="e">
        <f t="shared" si="1"/>
        <v>#NUM!</v>
      </c>
    </row>
    <row r="41" spans="1:33" x14ac:dyDescent="0.35">
      <c r="A41" s="7">
        <v>37</v>
      </c>
      <c r="B41" s="72">
        <v>46235</v>
      </c>
      <c r="C41" s="7" t="e">
        <f>INDEX('2'!$B$1:$B$211,'2'!$R$1+A41)</f>
        <v>#NUM!</v>
      </c>
      <c r="D41" s="7" t="e">
        <f>INDEX('2'!$C$1:$C$211,'2'!$R$1+A41)</f>
        <v>#NUM!</v>
      </c>
      <c r="E41" s="7" t="e">
        <f>INDEX('2'!$D$1:$D$211,'2'!$R$1+A41)</f>
        <v>#NUM!</v>
      </c>
      <c r="F41" s="7" t="e">
        <f>IF('2'!$N$3=0,IF(C41&lt;&gt;C40,1,0),IF(C41&lt;&gt;C42,1,0))</f>
        <v>#NUM!</v>
      </c>
      <c r="G41" s="7" t="e">
        <f t="shared" si="2"/>
        <v>#NUM!</v>
      </c>
      <c r="H41" s="7" t="e">
        <f t="shared" si="3"/>
        <v>#NUM!</v>
      </c>
      <c r="I41" s="7">
        <f t="shared" si="4"/>
        <v>31</v>
      </c>
      <c r="J41" s="7" t="e">
        <f>IF(Résumé!$W$4=0,IF(B41&gt;=Résumé!$Y$6,1,0),IF(B42&lt;=Résumé!$Y$6,0,1))</f>
        <v>#NUM!</v>
      </c>
      <c r="K41" s="7" t="e">
        <f t="shared" si="5"/>
        <v>#NUM!</v>
      </c>
      <c r="L41" s="7" t="e">
        <f t="shared" si="14"/>
        <v>#NUM!</v>
      </c>
      <c r="M41" s="7" t="e">
        <f t="shared" si="6"/>
        <v>#NUM!</v>
      </c>
      <c r="N41" s="7" t="e">
        <f>IF(L41&gt;0,INDEX('2'!$F$1:$F$211,'2'!$R$1+A41),0)</f>
        <v>#NUM!</v>
      </c>
      <c r="O41" s="7" t="e">
        <f t="shared" si="7"/>
        <v>#NUM!</v>
      </c>
      <c r="Q41" s="7" t="e">
        <f t="shared" si="8"/>
        <v>#NUM!</v>
      </c>
      <c r="R41" s="7" t="e">
        <f t="shared" si="9"/>
        <v>#NUM!</v>
      </c>
      <c r="S41" s="7" t="e">
        <f>IF(R41=2,INDEX('2'!$F$1:$F$211,'2'!$R$1+A41),0)</f>
        <v>#NUM!</v>
      </c>
      <c r="T41" s="7" t="e">
        <f t="shared" si="10"/>
        <v>#NUM!</v>
      </c>
      <c r="V41" s="7" t="e">
        <f t="shared" si="11"/>
        <v>#NUM!</v>
      </c>
      <c r="W41" s="7" t="e">
        <f>IF(J41=0,C41,INDEX('2'!$H$2:$H$277,O41))</f>
        <v>#NUM!</v>
      </c>
      <c r="X41" s="7" t="e">
        <f>IF(J41=0,D41,INDEX('2'!$I$2:$I$277,O41))</f>
        <v>#NUM!</v>
      </c>
      <c r="Y41" s="7" t="e">
        <f>IF(J41=0,E41,INDEX('2'!$J$2:$J$277,O41))</f>
        <v>#NUM!</v>
      </c>
      <c r="AA41" s="7" t="e">
        <f t="shared" si="12"/>
        <v>#NUM!</v>
      </c>
      <c r="AB41" s="7" t="e">
        <f>IF(Q41=0,C41,INDEX('2'!$H$2:$H$300,T41))</f>
        <v>#NUM!</v>
      </c>
      <c r="AC41" s="7" t="e">
        <f>IF(Q41=0,D41,INDEX('2'!$I$2:$I$300,T41))</f>
        <v>#NUM!</v>
      </c>
      <c r="AD41" s="7" t="e">
        <f>IF(Q41=0,E41,INDEX('2'!$J$2:$J$300,T41))</f>
        <v>#NUM!</v>
      </c>
      <c r="AF41" s="7" t="e">
        <f t="shared" si="0"/>
        <v>#NUM!</v>
      </c>
      <c r="AG41" s="7" t="e">
        <f t="shared" si="1"/>
        <v>#NUM!</v>
      </c>
    </row>
    <row r="42" spans="1:33" x14ac:dyDescent="0.35">
      <c r="A42" s="7">
        <v>38</v>
      </c>
      <c r="B42" s="72">
        <v>46266</v>
      </c>
      <c r="C42" s="7" t="e">
        <f>INDEX('2'!$B$1:$B$211,'2'!$R$1+A42)</f>
        <v>#NUM!</v>
      </c>
      <c r="D42" s="7" t="e">
        <f>INDEX('2'!$C$1:$C$211,'2'!$R$1+A42)</f>
        <v>#NUM!</v>
      </c>
      <c r="E42" s="7" t="e">
        <f>INDEX('2'!$D$1:$D$211,'2'!$R$1+A42)</f>
        <v>#NUM!</v>
      </c>
      <c r="F42" s="7" t="e">
        <f>IF('2'!$N$3=0,IF(C42&lt;&gt;C41,1,0),IF(C42&lt;&gt;C43,1,0))</f>
        <v>#NUM!</v>
      </c>
      <c r="G42" s="7" t="e">
        <f t="shared" si="2"/>
        <v>#NUM!</v>
      </c>
      <c r="H42" s="7" t="e">
        <f t="shared" si="3"/>
        <v>#NUM!</v>
      </c>
      <c r="I42" s="7">
        <f t="shared" si="4"/>
        <v>31</v>
      </c>
      <c r="J42" s="7" t="e">
        <f>IF(Résumé!$W$4=0,IF(B42&gt;=Résumé!$Y$6,1,0),IF(B43&lt;=Résumé!$Y$6,0,1))</f>
        <v>#NUM!</v>
      </c>
      <c r="K42" s="7" t="e">
        <f t="shared" si="5"/>
        <v>#NUM!</v>
      </c>
      <c r="L42" s="7" t="e">
        <f t="shared" si="14"/>
        <v>#NUM!</v>
      </c>
      <c r="M42" s="7" t="e">
        <f t="shared" si="6"/>
        <v>#NUM!</v>
      </c>
      <c r="N42" s="7" t="e">
        <f>IF(L42&gt;0,INDEX('2'!$F$1:$F$211,'2'!$R$1+A42),0)</f>
        <v>#NUM!</v>
      </c>
      <c r="O42" s="7" t="e">
        <f t="shared" si="7"/>
        <v>#NUM!</v>
      </c>
      <c r="Q42" s="7" t="e">
        <f t="shared" si="8"/>
        <v>#NUM!</v>
      </c>
      <c r="R42" s="7" t="e">
        <f t="shared" si="9"/>
        <v>#NUM!</v>
      </c>
      <c r="S42" s="7" t="e">
        <f>IF(R42=2,INDEX('2'!$F$1:$F$211,'2'!$R$1+A42),0)</f>
        <v>#NUM!</v>
      </c>
      <c r="T42" s="7" t="e">
        <f t="shared" si="10"/>
        <v>#NUM!</v>
      </c>
      <c r="V42" s="7" t="e">
        <f t="shared" si="11"/>
        <v>#NUM!</v>
      </c>
      <c r="W42" s="7" t="e">
        <f>IF(J42=0,C42,INDEX('2'!$H$2:$H$277,O42))</f>
        <v>#NUM!</v>
      </c>
      <c r="X42" s="7" t="e">
        <f>IF(J42=0,D42,INDEX('2'!$I$2:$I$277,O42))</f>
        <v>#NUM!</v>
      </c>
      <c r="Y42" s="7" t="e">
        <f>IF(J42=0,E42,INDEX('2'!$J$2:$J$277,O42))</f>
        <v>#NUM!</v>
      </c>
      <c r="AA42" s="7" t="e">
        <f t="shared" si="12"/>
        <v>#NUM!</v>
      </c>
      <c r="AB42" s="7" t="e">
        <f>IF(Q42=0,C42,INDEX('2'!$H$2:$H$300,T42))</f>
        <v>#NUM!</v>
      </c>
      <c r="AC42" s="7" t="e">
        <f>IF(Q42=0,D42,INDEX('2'!$I$2:$I$300,T42))</f>
        <v>#NUM!</v>
      </c>
      <c r="AD42" s="7" t="e">
        <f>IF(Q42=0,E42,INDEX('2'!$J$2:$J$300,T42))</f>
        <v>#NUM!</v>
      </c>
      <c r="AF42" s="7" t="e">
        <f t="shared" si="0"/>
        <v>#NUM!</v>
      </c>
      <c r="AG42" s="7" t="e">
        <f t="shared" si="1"/>
        <v>#NUM!</v>
      </c>
    </row>
    <row r="43" spans="1:33" x14ac:dyDescent="0.35">
      <c r="A43" s="7">
        <v>39</v>
      </c>
      <c r="B43" s="72">
        <v>46296</v>
      </c>
      <c r="C43" s="7" t="e">
        <f>INDEX('2'!$B$1:$B$211,'2'!$R$1+A43)</f>
        <v>#NUM!</v>
      </c>
      <c r="D43" s="7" t="e">
        <f>INDEX('2'!$C$1:$C$211,'2'!$R$1+A43)</f>
        <v>#NUM!</v>
      </c>
      <c r="E43" s="7" t="e">
        <f>INDEX('2'!$D$1:$D$211,'2'!$R$1+A43)</f>
        <v>#NUM!</v>
      </c>
      <c r="F43" s="7" t="e">
        <f>IF('2'!$N$3=0,IF(C43&lt;&gt;C42,1,0),IF(C43&lt;&gt;C44,1,0))</f>
        <v>#NUM!</v>
      </c>
      <c r="G43" s="7" t="e">
        <f t="shared" si="2"/>
        <v>#NUM!</v>
      </c>
      <c r="H43" s="7" t="e">
        <f t="shared" si="3"/>
        <v>#NUM!</v>
      </c>
      <c r="I43" s="7">
        <f t="shared" si="4"/>
        <v>30</v>
      </c>
      <c r="J43" s="7" t="e">
        <f>IF(Résumé!$W$4=0,IF(B43&gt;=Résumé!$Y$6,1,0),IF(B44&lt;=Résumé!$Y$6,0,1))</f>
        <v>#NUM!</v>
      </c>
      <c r="K43" s="7" t="e">
        <f t="shared" si="5"/>
        <v>#NUM!</v>
      </c>
      <c r="L43" s="7" t="e">
        <f t="shared" si="14"/>
        <v>#NUM!</v>
      </c>
      <c r="M43" s="7" t="e">
        <f t="shared" si="6"/>
        <v>#NUM!</v>
      </c>
      <c r="N43" s="7" t="e">
        <f>IF(L43&gt;0,INDEX('2'!$F$1:$F$211,'2'!$R$1+A43),0)</f>
        <v>#NUM!</v>
      </c>
      <c r="O43" s="7" t="e">
        <f t="shared" si="7"/>
        <v>#NUM!</v>
      </c>
      <c r="Q43" s="7" t="e">
        <f t="shared" si="8"/>
        <v>#NUM!</v>
      </c>
      <c r="R43" s="7" t="e">
        <f t="shared" si="9"/>
        <v>#NUM!</v>
      </c>
      <c r="S43" s="7" t="e">
        <f>IF(R43=2,INDEX('2'!$F$1:$F$211,'2'!$R$1+A43),0)</f>
        <v>#NUM!</v>
      </c>
      <c r="T43" s="7" t="e">
        <f t="shared" si="10"/>
        <v>#NUM!</v>
      </c>
      <c r="V43" s="7" t="e">
        <f t="shared" si="11"/>
        <v>#NUM!</v>
      </c>
      <c r="W43" s="7" t="e">
        <f>IF(J43=0,C43,INDEX('2'!$H$2:$H$277,O43))</f>
        <v>#NUM!</v>
      </c>
      <c r="X43" s="7" t="e">
        <f>IF(J43=0,D43,INDEX('2'!$I$2:$I$277,O43))</f>
        <v>#NUM!</v>
      </c>
      <c r="Y43" s="7" t="e">
        <f>IF(J43=0,E43,INDEX('2'!$J$2:$J$277,O43))</f>
        <v>#NUM!</v>
      </c>
      <c r="AA43" s="7" t="e">
        <f t="shared" si="12"/>
        <v>#NUM!</v>
      </c>
      <c r="AB43" s="7" t="e">
        <f>IF(Q43=0,C43,INDEX('2'!$H$2:$H$300,T43))</f>
        <v>#NUM!</v>
      </c>
      <c r="AC43" s="7" t="e">
        <f>IF(Q43=0,D43,INDEX('2'!$I$2:$I$300,T43))</f>
        <v>#NUM!</v>
      </c>
      <c r="AD43" s="7" t="e">
        <f>IF(Q43=0,E43,INDEX('2'!$J$2:$J$300,T43))</f>
        <v>#NUM!</v>
      </c>
      <c r="AF43" s="7" t="e">
        <f t="shared" si="0"/>
        <v>#NUM!</v>
      </c>
      <c r="AG43" s="7" t="e">
        <f t="shared" si="1"/>
        <v>#NUM!</v>
      </c>
    </row>
    <row r="44" spans="1:33" x14ac:dyDescent="0.35">
      <c r="A44" s="7">
        <v>40</v>
      </c>
      <c r="B44" s="72">
        <v>46327</v>
      </c>
      <c r="C44" s="7" t="e">
        <f>INDEX('2'!$B$1:$B$211,'2'!$R$1+A44)</f>
        <v>#NUM!</v>
      </c>
      <c r="D44" s="7" t="e">
        <f>INDEX('2'!$C$1:$C$211,'2'!$R$1+A44)</f>
        <v>#NUM!</v>
      </c>
      <c r="E44" s="7" t="e">
        <f>INDEX('2'!$D$1:$D$211,'2'!$R$1+A44)</f>
        <v>#NUM!</v>
      </c>
      <c r="F44" s="7" t="e">
        <f>IF('2'!$N$3=0,IF(C44&lt;&gt;C43,1,0),IF(C44&lt;&gt;C45,1,0))</f>
        <v>#NUM!</v>
      </c>
      <c r="G44" s="7" t="e">
        <f t="shared" si="2"/>
        <v>#NUM!</v>
      </c>
      <c r="H44" s="7" t="e">
        <f t="shared" si="3"/>
        <v>#NUM!</v>
      </c>
      <c r="I44" s="7">
        <f t="shared" si="4"/>
        <v>31</v>
      </c>
      <c r="J44" s="7" t="e">
        <f>IF(Résumé!$W$4=0,IF(B44&gt;=Résumé!$Y$6,1,0),IF(B45&lt;=Résumé!$Y$6,0,1))</f>
        <v>#NUM!</v>
      </c>
      <c r="K44" s="7" t="e">
        <f t="shared" si="5"/>
        <v>#NUM!</v>
      </c>
      <c r="L44" s="7" t="e">
        <f t="shared" si="14"/>
        <v>#NUM!</v>
      </c>
      <c r="M44" s="7" t="e">
        <f t="shared" si="6"/>
        <v>#NUM!</v>
      </c>
      <c r="N44" s="7" t="e">
        <f>IF(L44&gt;0,INDEX('2'!$F$1:$F$211,'2'!$R$1+A44),0)</f>
        <v>#NUM!</v>
      </c>
      <c r="O44" s="7" t="e">
        <f t="shared" si="7"/>
        <v>#NUM!</v>
      </c>
      <c r="Q44" s="7" t="e">
        <f t="shared" si="8"/>
        <v>#NUM!</v>
      </c>
      <c r="R44" s="7" t="e">
        <f t="shared" si="9"/>
        <v>#NUM!</v>
      </c>
      <c r="S44" s="7" t="e">
        <f>IF(R44=2,INDEX('2'!$F$1:$F$211,'2'!$R$1+A44),0)</f>
        <v>#NUM!</v>
      </c>
      <c r="T44" s="7" t="e">
        <f t="shared" si="10"/>
        <v>#NUM!</v>
      </c>
      <c r="V44" s="7" t="e">
        <f t="shared" si="11"/>
        <v>#NUM!</v>
      </c>
      <c r="W44" s="7" t="e">
        <f>IF(J44=0,C44,INDEX('2'!$H$2:$H$277,O44))</f>
        <v>#NUM!</v>
      </c>
      <c r="X44" s="7" t="e">
        <f>IF(J44=0,D44,INDEX('2'!$I$2:$I$277,O44))</f>
        <v>#NUM!</v>
      </c>
      <c r="Y44" s="7" t="e">
        <f>IF(J44=0,E44,INDEX('2'!$J$2:$J$277,O44))</f>
        <v>#NUM!</v>
      </c>
      <c r="AA44" s="7" t="e">
        <f t="shared" si="12"/>
        <v>#NUM!</v>
      </c>
      <c r="AB44" s="7" t="e">
        <f>IF(Q44=0,C44,INDEX('2'!$H$2:$H$300,T44))</f>
        <v>#NUM!</v>
      </c>
      <c r="AC44" s="7" t="e">
        <f>IF(Q44=0,D44,INDEX('2'!$I$2:$I$300,T44))</f>
        <v>#NUM!</v>
      </c>
      <c r="AD44" s="7" t="e">
        <f>IF(Q44=0,E44,INDEX('2'!$J$2:$J$300,T44))</f>
        <v>#NUM!</v>
      </c>
      <c r="AF44" s="7" t="e">
        <f t="shared" si="0"/>
        <v>#NUM!</v>
      </c>
      <c r="AG44" s="7" t="e">
        <f t="shared" si="1"/>
        <v>#NUM!</v>
      </c>
    </row>
    <row r="45" spans="1:33" x14ac:dyDescent="0.35">
      <c r="A45" s="7">
        <v>41</v>
      </c>
      <c r="B45" s="72">
        <v>46357</v>
      </c>
      <c r="C45" s="7" t="e">
        <f>INDEX('2'!$B$1:$B$211,'2'!$R$1+A45)</f>
        <v>#NUM!</v>
      </c>
      <c r="D45" s="7" t="e">
        <f>INDEX('2'!$C$1:$C$211,'2'!$R$1+A45)</f>
        <v>#NUM!</v>
      </c>
      <c r="E45" s="7" t="e">
        <f>INDEX('2'!$D$1:$D$211,'2'!$R$1+A45)</f>
        <v>#NUM!</v>
      </c>
      <c r="F45" s="7" t="e">
        <f>IF('2'!$N$3=0,IF(C45&lt;&gt;C44,1,0),IF(C45&lt;&gt;C46,1,0))</f>
        <v>#NUM!</v>
      </c>
      <c r="G45" s="7" t="e">
        <f t="shared" si="2"/>
        <v>#NUM!</v>
      </c>
      <c r="H45" s="7" t="e">
        <f t="shared" si="3"/>
        <v>#NUM!</v>
      </c>
      <c r="I45" s="7">
        <f t="shared" si="4"/>
        <v>30</v>
      </c>
      <c r="J45" s="7" t="e">
        <f>IF(Résumé!$W$4=0,IF(B45&gt;=Résumé!$Y$6,1,0),IF(B46&lt;=Résumé!$Y$6,0,1))</f>
        <v>#NUM!</v>
      </c>
      <c r="K45" s="7" t="e">
        <f t="shared" si="5"/>
        <v>#NUM!</v>
      </c>
      <c r="L45" s="7" t="e">
        <f t="shared" si="14"/>
        <v>#NUM!</v>
      </c>
      <c r="M45" s="7" t="e">
        <f t="shared" si="6"/>
        <v>#NUM!</v>
      </c>
      <c r="N45" s="7" t="e">
        <f>IF(L45&gt;0,INDEX('2'!$F$1:$F$211,'2'!$R$1+A45),0)</f>
        <v>#NUM!</v>
      </c>
      <c r="O45" s="7" t="e">
        <f t="shared" si="7"/>
        <v>#NUM!</v>
      </c>
      <c r="Q45" s="7" t="e">
        <f t="shared" si="8"/>
        <v>#NUM!</v>
      </c>
      <c r="R45" s="7" t="e">
        <f t="shared" si="9"/>
        <v>#NUM!</v>
      </c>
      <c r="S45" s="7" t="e">
        <f>IF(R45=2,INDEX('2'!$F$1:$F$211,'2'!$R$1+A45),0)</f>
        <v>#NUM!</v>
      </c>
      <c r="T45" s="7" t="e">
        <f t="shared" si="10"/>
        <v>#NUM!</v>
      </c>
      <c r="V45" s="7" t="e">
        <f t="shared" si="11"/>
        <v>#NUM!</v>
      </c>
      <c r="W45" s="7" t="e">
        <f>IF(J45=0,C45,INDEX('2'!$H$2:$H$277,O45))</f>
        <v>#NUM!</v>
      </c>
      <c r="X45" s="7" t="e">
        <f>IF(J45=0,D45,INDEX('2'!$I$2:$I$277,O45))</f>
        <v>#NUM!</v>
      </c>
      <c r="Y45" s="7" t="e">
        <f>IF(J45=0,E45,INDEX('2'!$J$2:$J$277,O45))</f>
        <v>#NUM!</v>
      </c>
      <c r="AA45" s="7" t="e">
        <f t="shared" si="12"/>
        <v>#NUM!</v>
      </c>
      <c r="AB45" s="7" t="e">
        <f>IF(Q45=0,C45,INDEX('2'!$H$2:$H$300,T45))</f>
        <v>#NUM!</v>
      </c>
      <c r="AC45" s="7" t="e">
        <f>IF(Q45=0,D45,INDEX('2'!$I$2:$I$300,T45))</f>
        <v>#NUM!</v>
      </c>
      <c r="AD45" s="7" t="e">
        <f>IF(Q45=0,E45,INDEX('2'!$J$2:$J$300,T45))</f>
        <v>#NUM!</v>
      </c>
      <c r="AF45" s="7" t="e">
        <f t="shared" si="0"/>
        <v>#NUM!</v>
      </c>
      <c r="AG45" s="7" t="e">
        <f t="shared" si="1"/>
        <v>#NUM!</v>
      </c>
    </row>
    <row r="46" spans="1:33" x14ac:dyDescent="0.35">
      <c r="A46" s="7">
        <v>42</v>
      </c>
      <c r="B46" s="72">
        <v>46388</v>
      </c>
      <c r="C46" s="7" t="e">
        <f>INDEX('2'!$B$1:$B$211,'2'!$R$1+A46)</f>
        <v>#NUM!</v>
      </c>
      <c r="D46" s="7" t="e">
        <f>INDEX('2'!$C$1:$C$211,'2'!$R$1+A46)</f>
        <v>#NUM!</v>
      </c>
      <c r="E46" s="7" t="e">
        <f>INDEX('2'!$D$1:$D$211,'2'!$R$1+A46)</f>
        <v>#NUM!</v>
      </c>
      <c r="F46" s="7" t="e">
        <f>IF('2'!$N$3=0,IF(C46&lt;&gt;C45,1,0),IF(C46&lt;&gt;C47,1,0))</f>
        <v>#NUM!</v>
      </c>
      <c r="G46" s="7" t="e">
        <f t="shared" si="2"/>
        <v>#NUM!</v>
      </c>
      <c r="H46" s="7" t="e">
        <f t="shared" si="3"/>
        <v>#NUM!</v>
      </c>
      <c r="I46" s="7">
        <f t="shared" si="4"/>
        <v>31</v>
      </c>
      <c r="J46" s="7" t="e">
        <f>IF(Résumé!$W$4=0,IF(B46&gt;=Résumé!$Y$6,1,0),IF(B47&lt;=Résumé!$Y$6,0,1))</f>
        <v>#NUM!</v>
      </c>
      <c r="K46" s="7" t="e">
        <f t="shared" si="5"/>
        <v>#NUM!</v>
      </c>
      <c r="L46" s="7" t="e">
        <f t="shared" si="14"/>
        <v>#NUM!</v>
      </c>
      <c r="M46" s="7" t="e">
        <f t="shared" si="6"/>
        <v>#NUM!</v>
      </c>
      <c r="N46" s="7" t="e">
        <f>IF(L46&gt;0,INDEX('2'!$F$1:$F$211,'2'!$R$1+A46),0)</f>
        <v>#NUM!</v>
      </c>
      <c r="O46" s="7" t="e">
        <f t="shared" si="7"/>
        <v>#NUM!</v>
      </c>
      <c r="Q46" s="7" t="e">
        <f t="shared" si="8"/>
        <v>#NUM!</v>
      </c>
      <c r="R46" s="7" t="e">
        <f t="shared" si="9"/>
        <v>#NUM!</v>
      </c>
      <c r="S46" s="7" t="e">
        <f>IF(R46=2,INDEX('2'!$F$1:$F$211,'2'!$R$1+A46),0)</f>
        <v>#NUM!</v>
      </c>
      <c r="T46" s="7" t="e">
        <f t="shared" si="10"/>
        <v>#NUM!</v>
      </c>
      <c r="V46" s="7" t="e">
        <f t="shared" si="11"/>
        <v>#NUM!</v>
      </c>
      <c r="W46" s="7" t="e">
        <f>IF(J46=0,C46,INDEX('2'!$H$2:$H$277,O46))</f>
        <v>#NUM!</v>
      </c>
      <c r="X46" s="7" t="e">
        <f>IF(J46=0,D46,INDEX('2'!$I$2:$I$277,O46))</f>
        <v>#NUM!</v>
      </c>
      <c r="Y46" s="7" t="e">
        <f>IF(J46=0,E46,INDEX('2'!$J$2:$J$277,O46))</f>
        <v>#NUM!</v>
      </c>
      <c r="AA46" s="7" t="e">
        <f t="shared" si="12"/>
        <v>#NUM!</v>
      </c>
      <c r="AB46" s="7" t="e">
        <f>IF(Q46=0,C46,INDEX('2'!$H$2:$H$300,T46))</f>
        <v>#NUM!</v>
      </c>
      <c r="AC46" s="7" t="e">
        <f>IF(Q46=0,D46,INDEX('2'!$I$2:$I$300,T46))</f>
        <v>#NUM!</v>
      </c>
      <c r="AD46" s="7" t="e">
        <f>IF(Q46=0,E46,INDEX('2'!$J$2:$J$300,T46))</f>
        <v>#NUM!</v>
      </c>
      <c r="AF46" s="7" t="e">
        <f t="shared" si="0"/>
        <v>#NUM!</v>
      </c>
      <c r="AG46" s="7" t="e">
        <f t="shared" si="1"/>
        <v>#NUM!</v>
      </c>
    </row>
    <row r="47" spans="1:33" x14ac:dyDescent="0.35">
      <c r="A47" s="7">
        <v>43</v>
      </c>
      <c r="B47" s="72">
        <v>46419</v>
      </c>
      <c r="C47" s="7" t="e">
        <f>INDEX('2'!$B$1:$B$211,'2'!$R$1+A47)</f>
        <v>#NUM!</v>
      </c>
      <c r="D47" s="7" t="e">
        <f>INDEX('2'!$C$1:$C$211,'2'!$R$1+A47)</f>
        <v>#NUM!</v>
      </c>
      <c r="E47" s="7" t="e">
        <f>INDEX('2'!$D$1:$D$211,'2'!$R$1+A47)</f>
        <v>#NUM!</v>
      </c>
      <c r="F47" s="7" t="e">
        <f>IF('2'!$N$3=0,IF(C47&lt;&gt;C46,1,0),IF(C47&lt;&gt;C48,1,0))</f>
        <v>#NUM!</v>
      </c>
      <c r="G47" s="7" t="e">
        <f t="shared" si="2"/>
        <v>#NUM!</v>
      </c>
      <c r="H47" s="7" t="e">
        <f t="shared" si="3"/>
        <v>#NUM!</v>
      </c>
      <c r="I47" s="7">
        <f t="shared" si="4"/>
        <v>31</v>
      </c>
      <c r="J47" s="7" t="e">
        <f>IF(Résumé!$W$4=0,IF(B47&gt;=Résumé!$Y$6,1,0),IF(B48&lt;=Résumé!$Y$6,0,1))</f>
        <v>#NUM!</v>
      </c>
      <c r="K47" s="7" t="e">
        <f t="shared" si="5"/>
        <v>#NUM!</v>
      </c>
      <c r="L47" s="7" t="e">
        <f t="shared" si="14"/>
        <v>#NUM!</v>
      </c>
      <c r="M47" s="7" t="e">
        <f t="shared" si="6"/>
        <v>#NUM!</v>
      </c>
      <c r="N47" s="7" t="e">
        <f>IF(L47&gt;0,INDEX('2'!$F$1:$F$211,'2'!$R$1+A47),0)</f>
        <v>#NUM!</v>
      </c>
      <c r="O47" s="7" t="e">
        <f t="shared" si="7"/>
        <v>#NUM!</v>
      </c>
      <c r="Q47" s="7" t="e">
        <f t="shared" si="8"/>
        <v>#NUM!</v>
      </c>
      <c r="R47" s="7" t="e">
        <f t="shared" si="9"/>
        <v>#NUM!</v>
      </c>
      <c r="S47" s="7" t="e">
        <f>IF(R47=2,INDEX('2'!$F$1:$F$211,'2'!$R$1+A47),0)</f>
        <v>#NUM!</v>
      </c>
      <c r="T47" s="7" t="e">
        <f t="shared" si="10"/>
        <v>#NUM!</v>
      </c>
      <c r="V47" s="7" t="e">
        <f t="shared" si="11"/>
        <v>#NUM!</v>
      </c>
      <c r="W47" s="7" t="e">
        <f>IF(J47=0,C47,INDEX('2'!$H$2:$H$277,O47))</f>
        <v>#NUM!</v>
      </c>
      <c r="X47" s="7" t="e">
        <f>IF(J47=0,D47,INDEX('2'!$I$2:$I$277,O47))</f>
        <v>#NUM!</v>
      </c>
      <c r="Y47" s="7" t="e">
        <f>IF(J47=0,E47,INDEX('2'!$J$2:$J$277,O47))</f>
        <v>#NUM!</v>
      </c>
      <c r="AA47" s="7" t="e">
        <f t="shared" si="12"/>
        <v>#NUM!</v>
      </c>
      <c r="AB47" s="7" t="e">
        <f>IF(Q47=0,C47,INDEX('2'!$H$2:$H$300,T47))</f>
        <v>#NUM!</v>
      </c>
      <c r="AC47" s="7" t="e">
        <f>IF(Q47=0,D47,INDEX('2'!$I$2:$I$300,T47))</f>
        <v>#NUM!</v>
      </c>
      <c r="AD47" s="7" t="e">
        <f>IF(Q47=0,E47,INDEX('2'!$J$2:$J$300,T47))</f>
        <v>#NUM!</v>
      </c>
      <c r="AF47" s="7" t="e">
        <f t="shared" si="0"/>
        <v>#NUM!</v>
      </c>
      <c r="AG47" s="7" t="e">
        <f t="shared" si="1"/>
        <v>#NUM!</v>
      </c>
    </row>
    <row r="48" spans="1:33" x14ac:dyDescent="0.35">
      <c r="A48" s="7">
        <v>44</v>
      </c>
      <c r="B48" s="72">
        <v>46447</v>
      </c>
      <c r="C48" s="7" t="e">
        <f>INDEX('2'!$B$1:$B$211,'2'!$R$1+A48)</f>
        <v>#NUM!</v>
      </c>
      <c r="D48" s="7" t="e">
        <f>INDEX('2'!$C$1:$C$211,'2'!$R$1+A48)</f>
        <v>#NUM!</v>
      </c>
      <c r="E48" s="7" t="e">
        <f>INDEX('2'!$D$1:$D$211,'2'!$R$1+A48)</f>
        <v>#NUM!</v>
      </c>
      <c r="F48" s="7" t="e">
        <f>IF('2'!$N$3=0,IF(C48&lt;&gt;C47,1,0),IF(C48&lt;&gt;C49,1,0))</f>
        <v>#NUM!</v>
      </c>
      <c r="G48" s="7" t="e">
        <f t="shared" si="2"/>
        <v>#NUM!</v>
      </c>
      <c r="H48" s="7" t="e">
        <f t="shared" si="3"/>
        <v>#NUM!</v>
      </c>
      <c r="I48" s="7">
        <f t="shared" si="4"/>
        <v>28</v>
      </c>
      <c r="J48" s="7" t="e">
        <f>IF(Résumé!$W$4=0,IF(B48&gt;=Résumé!$Y$6,1,0),IF(B49&lt;=Résumé!$Y$6,0,1))</f>
        <v>#NUM!</v>
      </c>
      <c r="K48" s="7" t="e">
        <f t="shared" si="5"/>
        <v>#NUM!</v>
      </c>
      <c r="L48" s="7" t="e">
        <f t="shared" si="14"/>
        <v>#NUM!</v>
      </c>
      <c r="M48" s="7" t="e">
        <f t="shared" si="6"/>
        <v>#NUM!</v>
      </c>
      <c r="N48" s="7" t="e">
        <f>IF(L48&gt;0,INDEX('2'!$F$1:$F$211,'2'!$R$1+A48),0)</f>
        <v>#NUM!</v>
      </c>
      <c r="O48" s="7" t="e">
        <f t="shared" si="7"/>
        <v>#NUM!</v>
      </c>
      <c r="Q48" s="7" t="e">
        <f t="shared" si="8"/>
        <v>#NUM!</v>
      </c>
      <c r="R48" s="7" t="e">
        <f t="shared" si="9"/>
        <v>#NUM!</v>
      </c>
      <c r="S48" s="7" t="e">
        <f>IF(R48=2,INDEX('2'!$F$1:$F$211,'2'!$R$1+A48),0)</f>
        <v>#NUM!</v>
      </c>
      <c r="T48" s="7" t="e">
        <f t="shared" si="10"/>
        <v>#NUM!</v>
      </c>
      <c r="V48" s="7" t="e">
        <f t="shared" si="11"/>
        <v>#NUM!</v>
      </c>
      <c r="W48" s="7" t="e">
        <f>IF(J48=0,C48,INDEX('2'!$H$2:$H$277,O48))</f>
        <v>#NUM!</v>
      </c>
      <c r="X48" s="7" t="e">
        <f>IF(J48=0,D48,INDEX('2'!$I$2:$I$277,O48))</f>
        <v>#NUM!</v>
      </c>
      <c r="Y48" s="7" t="e">
        <f>IF(J48=0,E48,INDEX('2'!$J$2:$J$277,O48))</f>
        <v>#NUM!</v>
      </c>
      <c r="AA48" s="7" t="e">
        <f t="shared" si="12"/>
        <v>#NUM!</v>
      </c>
      <c r="AB48" s="7" t="e">
        <f>IF(Q48=0,C48,INDEX('2'!$H$2:$H$300,T48))</f>
        <v>#NUM!</v>
      </c>
      <c r="AC48" s="7" t="e">
        <f>IF(Q48=0,D48,INDEX('2'!$I$2:$I$300,T48))</f>
        <v>#NUM!</v>
      </c>
      <c r="AD48" s="7" t="e">
        <f>IF(Q48=0,E48,INDEX('2'!$J$2:$J$300,T48))</f>
        <v>#NUM!</v>
      </c>
      <c r="AF48" s="7" t="e">
        <f t="shared" si="0"/>
        <v>#NUM!</v>
      </c>
      <c r="AG48" s="7" t="e">
        <f t="shared" si="1"/>
        <v>#NUM!</v>
      </c>
    </row>
    <row r="49" spans="1:33" x14ac:dyDescent="0.35">
      <c r="A49" s="7">
        <v>45</v>
      </c>
      <c r="B49" s="72">
        <v>46478</v>
      </c>
      <c r="C49" s="7" t="e">
        <f>INDEX('2'!$B$1:$B$211,'2'!$R$1+A49)</f>
        <v>#NUM!</v>
      </c>
      <c r="D49" s="7" t="e">
        <f>INDEX('2'!$C$1:$C$211,'2'!$R$1+A49)</f>
        <v>#NUM!</v>
      </c>
      <c r="E49" s="7" t="e">
        <f>INDEX('2'!$D$1:$D$211,'2'!$R$1+A49)</f>
        <v>#NUM!</v>
      </c>
      <c r="F49" s="7" t="e">
        <f>IF('2'!$N$3=0,IF(C49&lt;&gt;C48,1,0),IF(C49&lt;&gt;C50,1,0))</f>
        <v>#NUM!</v>
      </c>
      <c r="G49" s="7" t="e">
        <f t="shared" si="2"/>
        <v>#NUM!</v>
      </c>
      <c r="H49" s="7" t="e">
        <f t="shared" si="3"/>
        <v>#NUM!</v>
      </c>
      <c r="I49" s="7">
        <f t="shared" si="4"/>
        <v>31</v>
      </c>
      <c r="J49" s="7" t="e">
        <f>IF(Résumé!$W$4=0,IF(B49&gt;=Résumé!$Y$6,1,0),IF(B50&lt;=Résumé!$Y$6,0,1))</f>
        <v>#NUM!</v>
      </c>
      <c r="K49" s="7" t="e">
        <f t="shared" si="5"/>
        <v>#NUM!</v>
      </c>
      <c r="L49" s="7" t="e">
        <f t="shared" si="14"/>
        <v>#NUM!</v>
      </c>
      <c r="M49" s="7" t="e">
        <f t="shared" si="6"/>
        <v>#NUM!</v>
      </c>
      <c r="N49" s="7" t="e">
        <f>IF(L49&gt;0,INDEX('2'!$F$1:$F$211,'2'!$R$1+A49),0)</f>
        <v>#NUM!</v>
      </c>
      <c r="O49" s="7" t="e">
        <f t="shared" si="7"/>
        <v>#NUM!</v>
      </c>
      <c r="Q49" s="7" t="e">
        <f t="shared" si="8"/>
        <v>#NUM!</v>
      </c>
      <c r="R49" s="7" t="e">
        <f t="shared" si="9"/>
        <v>#NUM!</v>
      </c>
      <c r="S49" s="7" t="e">
        <f>IF(R49=2,INDEX('2'!$F$1:$F$211,'2'!$R$1+A49),0)</f>
        <v>#NUM!</v>
      </c>
      <c r="T49" s="7" t="e">
        <f t="shared" si="10"/>
        <v>#NUM!</v>
      </c>
      <c r="V49" s="7" t="e">
        <f t="shared" si="11"/>
        <v>#NUM!</v>
      </c>
      <c r="W49" s="7" t="e">
        <f>IF(J49=0,C49,INDEX('2'!$H$2:$H$277,O49))</f>
        <v>#NUM!</v>
      </c>
      <c r="X49" s="7" t="e">
        <f>IF(J49=0,D49,INDEX('2'!$I$2:$I$277,O49))</f>
        <v>#NUM!</v>
      </c>
      <c r="Y49" s="7" t="e">
        <f>IF(J49=0,E49,INDEX('2'!$J$2:$J$277,O49))</f>
        <v>#NUM!</v>
      </c>
      <c r="AA49" s="7" t="e">
        <f t="shared" si="12"/>
        <v>#NUM!</v>
      </c>
      <c r="AB49" s="7" t="e">
        <f>IF(Q49=0,C49,INDEX('2'!$H$2:$H$300,T49))</f>
        <v>#NUM!</v>
      </c>
      <c r="AC49" s="7" t="e">
        <f>IF(Q49=0,D49,INDEX('2'!$I$2:$I$300,T49))</f>
        <v>#NUM!</v>
      </c>
      <c r="AD49" s="7" t="e">
        <f>IF(Q49=0,E49,INDEX('2'!$J$2:$J$300,T49))</f>
        <v>#NUM!</v>
      </c>
      <c r="AF49" s="7" t="e">
        <f t="shared" si="0"/>
        <v>#NUM!</v>
      </c>
      <c r="AG49" s="7" t="e">
        <f t="shared" si="1"/>
        <v>#NUM!</v>
      </c>
    </row>
    <row r="50" spans="1:33" x14ac:dyDescent="0.35">
      <c r="A50" s="7">
        <v>46</v>
      </c>
      <c r="B50" s="72">
        <v>46508</v>
      </c>
      <c r="C50" s="7" t="e">
        <f>INDEX('2'!$B$1:$B$211,'2'!$R$1+A50)</f>
        <v>#NUM!</v>
      </c>
      <c r="D50" s="7" t="e">
        <f>INDEX('2'!$C$1:$C$211,'2'!$R$1+A50)</f>
        <v>#NUM!</v>
      </c>
      <c r="E50" s="7" t="e">
        <f>INDEX('2'!$D$1:$D$211,'2'!$R$1+A50)</f>
        <v>#NUM!</v>
      </c>
      <c r="F50" s="7" t="e">
        <f>IF('2'!$N$3=0,IF(C50&lt;&gt;C49,1,0),IF(C50&lt;&gt;C51,1,0))</f>
        <v>#NUM!</v>
      </c>
      <c r="G50" s="7" t="e">
        <f t="shared" si="2"/>
        <v>#NUM!</v>
      </c>
      <c r="H50" s="7" t="e">
        <f t="shared" si="3"/>
        <v>#NUM!</v>
      </c>
      <c r="I50" s="7">
        <f t="shared" si="4"/>
        <v>30</v>
      </c>
      <c r="J50" s="7" t="e">
        <f>IF(Résumé!$W$4=0,IF(B50&gt;=Résumé!$Y$6,1,0),IF(B51&lt;=Résumé!$Y$6,0,1))</f>
        <v>#NUM!</v>
      </c>
      <c r="K50" s="7" t="e">
        <f t="shared" si="5"/>
        <v>#NUM!</v>
      </c>
      <c r="L50" s="7" t="e">
        <f t="shared" si="14"/>
        <v>#NUM!</v>
      </c>
      <c r="M50" s="7" t="e">
        <f t="shared" si="6"/>
        <v>#NUM!</v>
      </c>
      <c r="N50" s="7" t="e">
        <f>IF(L50&gt;0,INDEX('2'!$F$1:$F$211,'2'!$R$1+A50),0)</f>
        <v>#NUM!</v>
      </c>
      <c r="O50" s="7" t="e">
        <f t="shared" si="7"/>
        <v>#NUM!</v>
      </c>
      <c r="Q50" s="7" t="e">
        <f t="shared" si="8"/>
        <v>#NUM!</v>
      </c>
      <c r="R50" s="7" t="e">
        <f t="shared" si="9"/>
        <v>#NUM!</v>
      </c>
      <c r="S50" s="7" t="e">
        <f>IF(R50=2,INDEX('2'!$F$1:$F$211,'2'!$R$1+A50),0)</f>
        <v>#NUM!</v>
      </c>
      <c r="T50" s="7" t="e">
        <f t="shared" si="10"/>
        <v>#NUM!</v>
      </c>
      <c r="V50" s="7" t="e">
        <f t="shared" si="11"/>
        <v>#NUM!</v>
      </c>
      <c r="W50" s="7" t="e">
        <f>IF(J50=0,C50,INDEX('2'!$H$2:$H$277,O50))</f>
        <v>#NUM!</v>
      </c>
      <c r="X50" s="7" t="e">
        <f>IF(J50=0,D50,INDEX('2'!$I$2:$I$277,O50))</f>
        <v>#NUM!</v>
      </c>
      <c r="Y50" s="7" t="e">
        <f>IF(J50=0,E50,INDEX('2'!$J$2:$J$277,O50))</f>
        <v>#NUM!</v>
      </c>
      <c r="AA50" s="7" t="e">
        <f t="shared" si="12"/>
        <v>#NUM!</v>
      </c>
      <c r="AB50" s="7" t="e">
        <f>IF(Q50=0,C50,INDEX('2'!$H$2:$H$300,T50))</f>
        <v>#NUM!</v>
      </c>
      <c r="AC50" s="7" t="e">
        <f>IF(Q50=0,D50,INDEX('2'!$I$2:$I$300,T50))</f>
        <v>#NUM!</v>
      </c>
      <c r="AD50" s="7" t="e">
        <f>IF(Q50=0,E50,INDEX('2'!$J$2:$J$300,T50))</f>
        <v>#NUM!</v>
      </c>
      <c r="AF50" s="7" t="e">
        <f t="shared" si="0"/>
        <v>#NUM!</v>
      </c>
      <c r="AG50" s="7" t="e">
        <f t="shared" si="1"/>
        <v>#NUM!</v>
      </c>
    </row>
    <row r="51" spans="1:33" x14ac:dyDescent="0.35">
      <c r="A51" s="7">
        <v>47</v>
      </c>
      <c r="B51" s="72">
        <v>46539</v>
      </c>
      <c r="C51" s="7" t="e">
        <f>INDEX('2'!$B$1:$B$211,'2'!$R$1+A51)</f>
        <v>#NUM!</v>
      </c>
      <c r="D51" s="7" t="e">
        <f>INDEX('2'!$C$1:$C$211,'2'!$R$1+A51)</f>
        <v>#NUM!</v>
      </c>
      <c r="E51" s="7" t="e">
        <f>INDEX('2'!$D$1:$D$211,'2'!$R$1+A51)</f>
        <v>#NUM!</v>
      </c>
      <c r="F51" s="7" t="e">
        <f>IF('2'!$N$3=0,IF(C51&lt;&gt;C50,1,0),IF(C51&lt;&gt;C52,1,0))</f>
        <v>#NUM!</v>
      </c>
      <c r="G51" s="7" t="e">
        <f t="shared" si="2"/>
        <v>#NUM!</v>
      </c>
      <c r="H51" s="7" t="e">
        <f t="shared" si="3"/>
        <v>#NUM!</v>
      </c>
      <c r="I51" s="7">
        <f t="shared" si="4"/>
        <v>31</v>
      </c>
      <c r="J51" s="7" t="e">
        <f>IF(Résumé!$W$4=0,IF(B51&gt;=Résumé!$Y$6,1,0),IF(B52&lt;=Résumé!$Y$6,0,1))</f>
        <v>#NUM!</v>
      </c>
      <c r="K51" s="7" t="e">
        <f t="shared" si="5"/>
        <v>#NUM!</v>
      </c>
      <c r="L51" s="7" t="e">
        <f t="shared" si="14"/>
        <v>#NUM!</v>
      </c>
      <c r="M51" s="7" t="e">
        <f t="shared" si="6"/>
        <v>#NUM!</v>
      </c>
      <c r="N51" s="7" t="e">
        <f>IF(L51&gt;0,INDEX('2'!$F$1:$F$211,'2'!$R$1+A51),0)</f>
        <v>#NUM!</v>
      </c>
      <c r="O51" s="7" t="e">
        <f t="shared" si="7"/>
        <v>#NUM!</v>
      </c>
      <c r="Q51" s="7" t="e">
        <f t="shared" si="8"/>
        <v>#NUM!</v>
      </c>
      <c r="R51" s="7" t="e">
        <f t="shared" si="9"/>
        <v>#NUM!</v>
      </c>
      <c r="S51" s="7" t="e">
        <f>IF(R51=2,INDEX('2'!$F$1:$F$211,'2'!$R$1+A51),0)</f>
        <v>#NUM!</v>
      </c>
      <c r="T51" s="7" t="e">
        <f t="shared" si="10"/>
        <v>#NUM!</v>
      </c>
      <c r="V51" s="7" t="e">
        <f t="shared" si="11"/>
        <v>#NUM!</v>
      </c>
      <c r="W51" s="7" t="e">
        <f>IF(J51=0,C51,INDEX('2'!$H$2:$H$277,O51))</f>
        <v>#NUM!</v>
      </c>
      <c r="X51" s="7" t="e">
        <f>IF(J51=0,D51,INDEX('2'!$I$2:$I$277,O51))</f>
        <v>#NUM!</v>
      </c>
      <c r="Y51" s="7" t="e">
        <f>IF(J51=0,E51,INDEX('2'!$J$2:$J$277,O51))</f>
        <v>#NUM!</v>
      </c>
      <c r="AA51" s="7" t="e">
        <f t="shared" si="12"/>
        <v>#NUM!</v>
      </c>
      <c r="AB51" s="7" t="e">
        <f>IF(Q51=0,C51,INDEX('2'!$H$2:$H$300,T51))</f>
        <v>#NUM!</v>
      </c>
      <c r="AC51" s="7" t="e">
        <f>IF(Q51=0,D51,INDEX('2'!$I$2:$I$300,T51))</f>
        <v>#NUM!</v>
      </c>
      <c r="AD51" s="7" t="e">
        <f>IF(Q51=0,E51,INDEX('2'!$J$2:$J$300,T51))</f>
        <v>#NUM!</v>
      </c>
      <c r="AF51" s="7" t="e">
        <f t="shared" si="0"/>
        <v>#NUM!</v>
      </c>
      <c r="AG51" s="7" t="e">
        <f t="shared" si="1"/>
        <v>#NUM!</v>
      </c>
    </row>
    <row r="52" spans="1:33" x14ac:dyDescent="0.35">
      <c r="A52" s="7">
        <v>48</v>
      </c>
      <c r="B52" s="72">
        <v>46569</v>
      </c>
      <c r="C52" s="7" t="e">
        <f>INDEX('2'!$B$1:$B$211,'2'!$R$1+A52)</f>
        <v>#NUM!</v>
      </c>
      <c r="D52" s="7" t="e">
        <f>INDEX('2'!$C$1:$C$211,'2'!$R$1+A52)</f>
        <v>#NUM!</v>
      </c>
      <c r="E52" s="7" t="e">
        <f>INDEX('2'!$D$1:$D$211,'2'!$R$1+A52)</f>
        <v>#NUM!</v>
      </c>
      <c r="F52" s="7" t="e">
        <f>IF('2'!$N$3=0,IF(C52&lt;&gt;C51,1,0),IF(C52&lt;&gt;C53,1,0))</f>
        <v>#NUM!</v>
      </c>
      <c r="G52" s="7" t="e">
        <f t="shared" si="2"/>
        <v>#NUM!</v>
      </c>
      <c r="H52" s="7" t="e">
        <f t="shared" si="3"/>
        <v>#NUM!</v>
      </c>
      <c r="I52" s="7">
        <f t="shared" si="4"/>
        <v>30</v>
      </c>
      <c r="J52" s="7" t="e">
        <f>IF(Résumé!$W$4=0,IF(B52&gt;=Résumé!$Y$6,1,0),IF(B53&lt;=Résumé!$Y$6,0,1))</f>
        <v>#NUM!</v>
      </c>
      <c r="K52" s="7" t="e">
        <f t="shared" si="5"/>
        <v>#NUM!</v>
      </c>
      <c r="L52" s="7" t="e">
        <f t="shared" si="14"/>
        <v>#NUM!</v>
      </c>
      <c r="M52" s="7" t="e">
        <f t="shared" si="6"/>
        <v>#NUM!</v>
      </c>
      <c r="N52" s="7" t="e">
        <f>IF(L52&gt;0,INDEX('2'!$F$1:$F$211,'2'!$R$1+A52),0)</f>
        <v>#NUM!</v>
      </c>
      <c r="O52" s="7" t="e">
        <f t="shared" si="7"/>
        <v>#NUM!</v>
      </c>
      <c r="Q52" s="7" t="e">
        <f t="shared" si="8"/>
        <v>#NUM!</v>
      </c>
      <c r="R52" s="7" t="e">
        <f t="shared" si="9"/>
        <v>#NUM!</v>
      </c>
      <c r="S52" s="7" t="e">
        <f>IF(R52=2,INDEX('2'!$F$1:$F$211,'2'!$R$1+A52),0)</f>
        <v>#NUM!</v>
      </c>
      <c r="T52" s="7" t="e">
        <f t="shared" si="10"/>
        <v>#NUM!</v>
      </c>
      <c r="V52" s="7" t="e">
        <f t="shared" si="11"/>
        <v>#NUM!</v>
      </c>
      <c r="W52" s="7" t="e">
        <f>IF(J52=0,C52,INDEX('2'!$H$2:$H$277,O52))</f>
        <v>#NUM!</v>
      </c>
      <c r="X52" s="7" t="e">
        <f>IF(J52=0,D52,INDEX('2'!$I$2:$I$277,O52))</f>
        <v>#NUM!</v>
      </c>
      <c r="Y52" s="7" t="e">
        <f>IF(J52=0,E52,INDEX('2'!$J$2:$J$277,O52))</f>
        <v>#NUM!</v>
      </c>
      <c r="AA52" s="7" t="e">
        <f t="shared" si="12"/>
        <v>#NUM!</v>
      </c>
      <c r="AB52" s="7" t="e">
        <f>IF(Q52=0,C52,INDEX('2'!$H$2:$H$300,T52))</f>
        <v>#NUM!</v>
      </c>
      <c r="AC52" s="7" t="e">
        <f>IF(Q52=0,D52,INDEX('2'!$I$2:$I$300,T52))</f>
        <v>#NUM!</v>
      </c>
      <c r="AD52" s="7" t="e">
        <f>IF(Q52=0,E52,INDEX('2'!$J$2:$J$300,T52))</f>
        <v>#NUM!</v>
      </c>
      <c r="AF52" s="7" t="e">
        <f t="shared" si="0"/>
        <v>#NUM!</v>
      </c>
      <c r="AG52" s="7" t="e">
        <f t="shared" si="1"/>
        <v>#NUM!</v>
      </c>
    </row>
    <row r="53" spans="1:33" x14ac:dyDescent="0.35">
      <c r="A53" s="7">
        <v>49</v>
      </c>
      <c r="B53" s="72">
        <v>46600</v>
      </c>
      <c r="C53" s="7" t="e">
        <f>INDEX('2'!$B$1:$B$211,'2'!$R$1+A53)</f>
        <v>#NUM!</v>
      </c>
      <c r="D53" s="7" t="e">
        <f>INDEX('2'!$C$1:$C$211,'2'!$R$1+A53)</f>
        <v>#NUM!</v>
      </c>
      <c r="E53" s="7" t="e">
        <f>INDEX('2'!$D$1:$D$211,'2'!$R$1+A53)</f>
        <v>#NUM!</v>
      </c>
      <c r="F53" s="7" t="e">
        <f>IF('2'!$N$3=0,IF(C53&lt;&gt;C52,1,0),IF(C53&lt;&gt;C54,1,0))</f>
        <v>#NUM!</v>
      </c>
      <c r="G53" s="7" t="e">
        <f t="shared" si="2"/>
        <v>#NUM!</v>
      </c>
      <c r="H53" s="7" t="e">
        <f t="shared" si="3"/>
        <v>#NUM!</v>
      </c>
      <c r="I53" s="7">
        <f t="shared" si="4"/>
        <v>31</v>
      </c>
      <c r="J53" s="7" t="e">
        <f>IF(Résumé!$W$4=0,IF(B53&gt;=Résumé!$Y$6,1,0),IF(B54&lt;=Résumé!$Y$6,0,1))</f>
        <v>#NUM!</v>
      </c>
      <c r="K53" s="7" t="e">
        <f t="shared" si="5"/>
        <v>#NUM!</v>
      </c>
      <c r="L53" s="7" t="e">
        <f t="shared" si="14"/>
        <v>#NUM!</v>
      </c>
      <c r="M53" s="7" t="e">
        <f t="shared" si="6"/>
        <v>#NUM!</v>
      </c>
      <c r="N53" s="7" t="e">
        <f>IF(L53&gt;0,INDEX('2'!$F$1:$F$211,'2'!$R$1+A53),0)</f>
        <v>#NUM!</v>
      </c>
      <c r="O53" s="7" t="e">
        <f t="shared" si="7"/>
        <v>#NUM!</v>
      </c>
      <c r="Q53" s="7" t="e">
        <f t="shared" si="8"/>
        <v>#NUM!</v>
      </c>
      <c r="R53" s="7" t="e">
        <f t="shared" si="9"/>
        <v>#NUM!</v>
      </c>
      <c r="S53" s="7" t="e">
        <f>IF(R53=2,INDEX('2'!$F$1:$F$211,'2'!$R$1+A53),0)</f>
        <v>#NUM!</v>
      </c>
      <c r="T53" s="7" t="e">
        <f t="shared" si="10"/>
        <v>#NUM!</v>
      </c>
      <c r="V53" s="7" t="e">
        <f t="shared" si="11"/>
        <v>#NUM!</v>
      </c>
      <c r="W53" s="7" t="e">
        <f>IF(J53=0,C53,INDEX('2'!$H$2:$H$277,O53))</f>
        <v>#NUM!</v>
      </c>
      <c r="X53" s="7" t="e">
        <f>IF(J53=0,D53,INDEX('2'!$I$2:$I$277,O53))</f>
        <v>#NUM!</v>
      </c>
      <c r="Y53" s="7" t="e">
        <f>IF(J53=0,E53,INDEX('2'!$J$2:$J$277,O53))</f>
        <v>#NUM!</v>
      </c>
      <c r="AA53" s="7" t="e">
        <f t="shared" si="12"/>
        <v>#NUM!</v>
      </c>
      <c r="AB53" s="7" t="e">
        <f>IF(Q53=0,C53,INDEX('2'!$H$2:$H$300,T53))</f>
        <v>#NUM!</v>
      </c>
      <c r="AC53" s="7" t="e">
        <f>IF(Q53=0,D53,INDEX('2'!$I$2:$I$300,T53))</f>
        <v>#NUM!</v>
      </c>
      <c r="AD53" s="7" t="e">
        <f>IF(Q53=0,E53,INDEX('2'!$J$2:$J$300,T53))</f>
        <v>#NUM!</v>
      </c>
      <c r="AF53" s="7" t="e">
        <f t="shared" si="0"/>
        <v>#NUM!</v>
      </c>
      <c r="AG53" s="7" t="e">
        <f t="shared" si="1"/>
        <v>#NUM!</v>
      </c>
    </row>
    <row r="54" spans="1:33" x14ac:dyDescent="0.35">
      <c r="A54" s="7">
        <v>50</v>
      </c>
      <c r="B54" s="72">
        <v>46631</v>
      </c>
      <c r="C54" s="7" t="e">
        <f>INDEX('2'!$B$1:$B$211,'2'!$R$1+A54)</f>
        <v>#NUM!</v>
      </c>
      <c r="D54" s="7" t="e">
        <f>INDEX('2'!$C$1:$C$211,'2'!$R$1+A54)</f>
        <v>#NUM!</v>
      </c>
      <c r="E54" s="7" t="e">
        <f>INDEX('2'!$D$1:$D$211,'2'!$R$1+A54)</f>
        <v>#NUM!</v>
      </c>
      <c r="F54" s="7" t="e">
        <f>IF('2'!$N$3=0,IF(C54&lt;&gt;C53,1,0),IF(C54&lt;&gt;C55,1,0))</f>
        <v>#NUM!</v>
      </c>
      <c r="G54" s="7" t="e">
        <f t="shared" si="2"/>
        <v>#NUM!</v>
      </c>
      <c r="H54" s="7" t="e">
        <f t="shared" si="3"/>
        <v>#NUM!</v>
      </c>
      <c r="I54" s="7">
        <f t="shared" si="4"/>
        <v>31</v>
      </c>
      <c r="J54" s="7" t="e">
        <f>IF(Résumé!$W$4=0,IF(B54&gt;=Résumé!$Y$6,1,0),IF(B55&lt;=Résumé!$Y$6,0,1))</f>
        <v>#NUM!</v>
      </c>
      <c r="K54" s="7" t="e">
        <f t="shared" si="5"/>
        <v>#NUM!</v>
      </c>
      <c r="L54" s="7" t="e">
        <f t="shared" si="14"/>
        <v>#NUM!</v>
      </c>
      <c r="M54" s="7" t="e">
        <f t="shared" si="6"/>
        <v>#NUM!</v>
      </c>
      <c r="N54" s="7" t="e">
        <f>IF(L54&gt;0,INDEX('2'!$F$1:$F$211,'2'!$R$1+A54),0)</f>
        <v>#NUM!</v>
      </c>
      <c r="O54" s="7" t="e">
        <f t="shared" si="7"/>
        <v>#NUM!</v>
      </c>
      <c r="Q54" s="7" t="e">
        <f t="shared" si="8"/>
        <v>#NUM!</v>
      </c>
      <c r="R54" s="7" t="e">
        <f t="shared" si="9"/>
        <v>#NUM!</v>
      </c>
      <c r="S54" s="7" t="e">
        <f>IF(R54=2,INDEX('2'!$F$1:$F$211,'2'!$R$1+A54),0)</f>
        <v>#NUM!</v>
      </c>
      <c r="T54" s="7" t="e">
        <f t="shared" si="10"/>
        <v>#NUM!</v>
      </c>
      <c r="V54" s="7" t="e">
        <f t="shared" si="11"/>
        <v>#NUM!</v>
      </c>
      <c r="W54" s="7" t="e">
        <f>IF(J54=0,C54,INDEX('2'!$H$2:$H$277,O54))</f>
        <v>#NUM!</v>
      </c>
      <c r="X54" s="7" t="e">
        <f>IF(J54=0,D54,INDEX('2'!$I$2:$I$277,O54))</f>
        <v>#NUM!</v>
      </c>
      <c r="Y54" s="7" t="e">
        <f>IF(J54=0,E54,INDEX('2'!$J$2:$J$277,O54))</f>
        <v>#NUM!</v>
      </c>
      <c r="AA54" s="7" t="e">
        <f t="shared" si="12"/>
        <v>#NUM!</v>
      </c>
      <c r="AB54" s="7" t="e">
        <f>IF(Q54=0,C54,INDEX('2'!$H$2:$H$300,T54))</f>
        <v>#NUM!</v>
      </c>
      <c r="AC54" s="7" t="e">
        <f>IF(Q54=0,D54,INDEX('2'!$I$2:$I$300,T54))</f>
        <v>#NUM!</v>
      </c>
      <c r="AD54" s="7" t="e">
        <f>IF(Q54=0,E54,INDEX('2'!$J$2:$J$300,T54))</f>
        <v>#NUM!</v>
      </c>
      <c r="AF54" s="7" t="e">
        <f t="shared" si="0"/>
        <v>#NUM!</v>
      </c>
      <c r="AG54" s="7" t="e">
        <f t="shared" si="1"/>
        <v>#NUM!</v>
      </c>
    </row>
    <row r="55" spans="1:33" x14ac:dyDescent="0.35">
      <c r="A55" s="7">
        <v>51</v>
      </c>
      <c r="B55" s="72">
        <v>46661</v>
      </c>
      <c r="C55" s="7" t="e">
        <f>INDEX('2'!$B$1:$B$211,'2'!$R$1+A55)</f>
        <v>#NUM!</v>
      </c>
      <c r="D55" s="7" t="e">
        <f>INDEX('2'!$C$1:$C$211,'2'!$R$1+A55)</f>
        <v>#NUM!</v>
      </c>
      <c r="E55" s="7" t="e">
        <f>INDEX('2'!$D$1:$D$211,'2'!$R$1+A55)</f>
        <v>#NUM!</v>
      </c>
      <c r="F55" s="7" t="e">
        <f>IF('2'!$N$3=0,IF(C55&lt;&gt;C54,1,0),IF(C55&lt;&gt;C56,1,0))</f>
        <v>#NUM!</v>
      </c>
      <c r="G55" s="7" t="e">
        <f t="shared" si="2"/>
        <v>#NUM!</v>
      </c>
      <c r="H55" s="7" t="e">
        <f t="shared" si="3"/>
        <v>#NUM!</v>
      </c>
      <c r="I55" s="7">
        <f t="shared" si="4"/>
        <v>30</v>
      </c>
      <c r="J55" s="7" t="e">
        <f>IF(Résumé!$W$4=0,IF(B55&gt;=Résumé!$Y$6,1,0),IF(B56&lt;=Résumé!$Y$6,0,1))</f>
        <v>#NUM!</v>
      </c>
      <c r="K55" s="7" t="e">
        <f t="shared" si="5"/>
        <v>#NUM!</v>
      </c>
      <c r="L55" s="7" t="e">
        <f t="shared" si="14"/>
        <v>#NUM!</v>
      </c>
      <c r="M55" s="7" t="e">
        <f t="shared" si="6"/>
        <v>#NUM!</v>
      </c>
      <c r="N55" s="7" t="e">
        <f>IF(L55&gt;0,INDEX('2'!$F$1:$F$211,'2'!$R$1+A55),0)</f>
        <v>#NUM!</v>
      </c>
      <c r="O55" s="7" t="e">
        <f t="shared" si="7"/>
        <v>#NUM!</v>
      </c>
      <c r="Q55" s="7" t="e">
        <f t="shared" si="8"/>
        <v>#NUM!</v>
      </c>
      <c r="R55" s="7" t="e">
        <f t="shared" si="9"/>
        <v>#NUM!</v>
      </c>
      <c r="S55" s="7" t="e">
        <f>IF(R55=2,INDEX('2'!$F$1:$F$211,'2'!$R$1+A55),0)</f>
        <v>#NUM!</v>
      </c>
      <c r="T55" s="7" t="e">
        <f t="shared" si="10"/>
        <v>#NUM!</v>
      </c>
      <c r="V55" s="7" t="e">
        <f t="shared" si="11"/>
        <v>#NUM!</v>
      </c>
      <c r="W55" s="7" t="e">
        <f>IF(J55=0,C55,INDEX('2'!$H$2:$H$277,O55))</f>
        <v>#NUM!</v>
      </c>
      <c r="X55" s="7" t="e">
        <f>IF(J55=0,D55,INDEX('2'!$I$2:$I$277,O55))</f>
        <v>#NUM!</v>
      </c>
      <c r="Y55" s="7" t="e">
        <f>IF(J55=0,E55,INDEX('2'!$J$2:$J$277,O55))</f>
        <v>#NUM!</v>
      </c>
      <c r="AA55" s="7" t="e">
        <f t="shared" si="12"/>
        <v>#NUM!</v>
      </c>
      <c r="AB55" s="7" t="e">
        <f>IF(Q55=0,C55,INDEX('2'!$H$2:$H$300,T55))</f>
        <v>#NUM!</v>
      </c>
      <c r="AC55" s="7" t="e">
        <f>IF(Q55=0,D55,INDEX('2'!$I$2:$I$300,T55))</f>
        <v>#NUM!</v>
      </c>
      <c r="AD55" s="7" t="e">
        <f>IF(Q55=0,E55,INDEX('2'!$J$2:$J$300,T55))</f>
        <v>#NUM!</v>
      </c>
      <c r="AF55" s="7" t="e">
        <f t="shared" si="0"/>
        <v>#NUM!</v>
      </c>
      <c r="AG55" s="7" t="e">
        <f t="shared" si="1"/>
        <v>#NUM!</v>
      </c>
    </row>
    <row r="56" spans="1:33" x14ac:dyDescent="0.35">
      <c r="A56" s="7">
        <v>52</v>
      </c>
      <c r="B56" s="72">
        <v>46692</v>
      </c>
      <c r="C56" s="7" t="e">
        <f>INDEX('2'!$B$1:$B$211,'2'!$R$1+A56)</f>
        <v>#NUM!</v>
      </c>
      <c r="D56" s="7" t="e">
        <f>INDEX('2'!$C$1:$C$211,'2'!$R$1+A56)</f>
        <v>#NUM!</v>
      </c>
      <c r="E56" s="7" t="e">
        <f>INDEX('2'!$D$1:$D$211,'2'!$R$1+A56)</f>
        <v>#NUM!</v>
      </c>
      <c r="F56" s="7" t="e">
        <f>IF('2'!$N$3=0,IF(C56&lt;&gt;C55,1,0),IF(C56&lt;&gt;C57,1,0))</f>
        <v>#NUM!</v>
      </c>
      <c r="G56" s="7" t="e">
        <f t="shared" si="2"/>
        <v>#NUM!</v>
      </c>
      <c r="H56" s="7" t="e">
        <f t="shared" si="3"/>
        <v>#NUM!</v>
      </c>
      <c r="I56" s="7">
        <f t="shared" si="4"/>
        <v>31</v>
      </c>
      <c r="J56" s="7" t="e">
        <f>IF(Résumé!$W$4=0,IF(B56&gt;=Résumé!$Y$6,1,0),IF(B57&lt;=Résumé!$Y$6,0,1))</f>
        <v>#NUM!</v>
      </c>
      <c r="K56" s="7" t="e">
        <f t="shared" si="5"/>
        <v>#NUM!</v>
      </c>
      <c r="L56" s="7" t="e">
        <f t="shared" si="14"/>
        <v>#NUM!</v>
      </c>
      <c r="M56" s="7" t="e">
        <f t="shared" si="6"/>
        <v>#NUM!</v>
      </c>
      <c r="N56" s="7" t="e">
        <f>IF(L56&gt;0,INDEX('2'!$F$1:$F$211,'2'!$R$1+A56),0)</f>
        <v>#NUM!</v>
      </c>
      <c r="O56" s="7" t="e">
        <f t="shared" si="7"/>
        <v>#NUM!</v>
      </c>
      <c r="Q56" s="7" t="e">
        <f t="shared" si="8"/>
        <v>#NUM!</v>
      </c>
      <c r="R56" s="7" t="e">
        <f t="shared" si="9"/>
        <v>#NUM!</v>
      </c>
      <c r="S56" s="7" t="e">
        <f>IF(R56=2,INDEX('2'!$F$1:$F$211,'2'!$R$1+A56),0)</f>
        <v>#NUM!</v>
      </c>
      <c r="T56" s="7" t="e">
        <f t="shared" si="10"/>
        <v>#NUM!</v>
      </c>
      <c r="V56" s="7" t="e">
        <f t="shared" si="11"/>
        <v>#NUM!</v>
      </c>
      <c r="W56" s="7" t="e">
        <f>IF(J56=0,C56,INDEX('2'!$H$2:$H$277,O56))</f>
        <v>#NUM!</v>
      </c>
      <c r="X56" s="7" t="e">
        <f>IF(J56=0,D56,INDEX('2'!$I$2:$I$277,O56))</f>
        <v>#NUM!</v>
      </c>
      <c r="Y56" s="7" t="e">
        <f>IF(J56=0,E56,INDEX('2'!$J$2:$J$277,O56))</f>
        <v>#NUM!</v>
      </c>
      <c r="AA56" s="7" t="e">
        <f t="shared" si="12"/>
        <v>#NUM!</v>
      </c>
      <c r="AB56" s="7" t="e">
        <f>IF(Q56=0,C56,INDEX('2'!$H$2:$H$300,T56))</f>
        <v>#NUM!</v>
      </c>
      <c r="AC56" s="7" t="e">
        <f>IF(Q56=0,D56,INDEX('2'!$I$2:$I$300,T56))</f>
        <v>#NUM!</v>
      </c>
      <c r="AD56" s="7" t="e">
        <f>IF(Q56=0,E56,INDEX('2'!$J$2:$J$300,T56))</f>
        <v>#NUM!</v>
      </c>
      <c r="AF56" s="7" t="e">
        <f t="shared" si="0"/>
        <v>#NUM!</v>
      </c>
      <c r="AG56" s="7" t="e">
        <f t="shared" si="1"/>
        <v>#NUM!</v>
      </c>
    </row>
    <row r="57" spans="1:33" x14ac:dyDescent="0.35">
      <c r="A57" s="7">
        <v>53</v>
      </c>
      <c r="B57" s="72">
        <v>46722</v>
      </c>
      <c r="C57" s="7" t="e">
        <f>INDEX('2'!$B$1:$B$211,'2'!$R$1+A57)</f>
        <v>#NUM!</v>
      </c>
      <c r="D57" s="7" t="e">
        <f>INDEX('2'!$C$1:$C$211,'2'!$R$1+A57)</f>
        <v>#NUM!</v>
      </c>
      <c r="E57" s="7" t="e">
        <f>INDEX('2'!$D$1:$D$211,'2'!$R$1+A57)</f>
        <v>#NUM!</v>
      </c>
      <c r="F57" s="7" t="e">
        <f>IF('2'!$N$3=0,IF(C57&lt;&gt;C56,1,0),IF(C57&lt;&gt;C58,1,0))</f>
        <v>#NUM!</v>
      </c>
      <c r="G57" s="7" t="e">
        <f t="shared" si="2"/>
        <v>#NUM!</v>
      </c>
      <c r="H57" s="7" t="e">
        <f t="shared" si="3"/>
        <v>#NUM!</v>
      </c>
      <c r="I57" s="7">
        <f t="shared" si="4"/>
        <v>30</v>
      </c>
      <c r="J57" s="7" t="e">
        <f>IF(Résumé!$W$4=0,IF(B57&gt;=Résumé!$Y$6,1,0),IF(B58&lt;=Résumé!$Y$6,0,1))</f>
        <v>#NUM!</v>
      </c>
      <c r="K57" s="7" t="e">
        <f t="shared" si="5"/>
        <v>#NUM!</v>
      </c>
      <c r="L57" s="7" t="e">
        <f t="shared" si="14"/>
        <v>#NUM!</v>
      </c>
      <c r="M57" s="7" t="e">
        <f t="shared" si="6"/>
        <v>#NUM!</v>
      </c>
      <c r="N57" s="7" t="e">
        <f>IF(L57&gt;0,INDEX('2'!$F$1:$F$211,'2'!$R$1+A57),0)</f>
        <v>#NUM!</v>
      </c>
      <c r="O57" s="7" t="e">
        <f t="shared" si="7"/>
        <v>#NUM!</v>
      </c>
      <c r="Q57" s="7" t="e">
        <f t="shared" si="8"/>
        <v>#NUM!</v>
      </c>
      <c r="R57" s="7" t="e">
        <f t="shared" si="9"/>
        <v>#NUM!</v>
      </c>
      <c r="S57" s="7" t="e">
        <f>IF(R57=2,INDEX('2'!$F$1:$F$211,'2'!$R$1+A57),0)</f>
        <v>#NUM!</v>
      </c>
      <c r="T57" s="7" t="e">
        <f t="shared" si="10"/>
        <v>#NUM!</v>
      </c>
      <c r="V57" s="7" t="e">
        <f t="shared" si="11"/>
        <v>#NUM!</v>
      </c>
      <c r="W57" s="7" t="e">
        <f>IF(J57=0,C57,INDEX('2'!$H$2:$H$277,O57))</f>
        <v>#NUM!</v>
      </c>
      <c r="X57" s="7" t="e">
        <f>IF(J57=0,D57,INDEX('2'!$I$2:$I$277,O57))</f>
        <v>#NUM!</v>
      </c>
      <c r="Y57" s="7" t="e">
        <f>IF(J57=0,E57,INDEX('2'!$J$2:$J$277,O57))</f>
        <v>#NUM!</v>
      </c>
      <c r="AA57" s="7" t="e">
        <f t="shared" si="12"/>
        <v>#NUM!</v>
      </c>
      <c r="AB57" s="7" t="e">
        <f>IF(Q57=0,C57,INDEX('2'!$H$2:$H$300,T57))</f>
        <v>#NUM!</v>
      </c>
      <c r="AC57" s="7" t="e">
        <f>IF(Q57=0,D57,INDEX('2'!$I$2:$I$300,T57))</f>
        <v>#NUM!</v>
      </c>
      <c r="AD57" s="7" t="e">
        <f>IF(Q57=0,E57,INDEX('2'!$J$2:$J$300,T57))</f>
        <v>#NUM!</v>
      </c>
      <c r="AF57" s="7" t="e">
        <f t="shared" si="0"/>
        <v>#NUM!</v>
      </c>
      <c r="AG57" s="7" t="e">
        <f t="shared" si="1"/>
        <v>#NUM!</v>
      </c>
    </row>
    <row r="58" spans="1:33" x14ac:dyDescent="0.35">
      <c r="A58" s="7">
        <v>54</v>
      </c>
      <c r="B58" s="72">
        <v>46753</v>
      </c>
      <c r="C58" s="7" t="e">
        <f>INDEX('2'!$B$1:$B$211,'2'!$R$1+A58)</f>
        <v>#NUM!</v>
      </c>
      <c r="D58" s="7" t="e">
        <f>INDEX('2'!$C$1:$C$211,'2'!$R$1+A58)</f>
        <v>#NUM!</v>
      </c>
      <c r="E58" s="7" t="e">
        <f>INDEX('2'!$D$1:$D$211,'2'!$R$1+A58)</f>
        <v>#NUM!</v>
      </c>
      <c r="F58" s="7" t="e">
        <f>IF('2'!$N$3=0,IF(C58&lt;&gt;C57,1,0),IF(C58&lt;&gt;C59,1,0))</f>
        <v>#NUM!</v>
      </c>
      <c r="G58" s="7" t="e">
        <f t="shared" si="2"/>
        <v>#NUM!</v>
      </c>
      <c r="H58" s="7" t="e">
        <f t="shared" si="3"/>
        <v>#NUM!</v>
      </c>
      <c r="I58" s="7">
        <f t="shared" si="4"/>
        <v>31</v>
      </c>
      <c r="J58" s="7" t="e">
        <f>IF(Résumé!$W$4=0,IF(B58&gt;=Résumé!$Y$6,1,0),IF(B59&lt;=Résumé!$Y$6,0,1))</f>
        <v>#NUM!</v>
      </c>
      <c r="K58" s="7" t="e">
        <f t="shared" si="5"/>
        <v>#NUM!</v>
      </c>
      <c r="L58" s="7" t="e">
        <f t="shared" si="14"/>
        <v>#NUM!</v>
      </c>
      <c r="M58" s="7" t="e">
        <f t="shared" si="6"/>
        <v>#NUM!</v>
      </c>
      <c r="N58" s="7" t="e">
        <f>IF(L58&gt;0,INDEX('2'!$F$1:$F$211,'2'!$R$1+A58),0)</f>
        <v>#NUM!</v>
      </c>
      <c r="O58" s="7" t="e">
        <f t="shared" si="7"/>
        <v>#NUM!</v>
      </c>
      <c r="Q58" s="7" t="e">
        <f t="shared" si="8"/>
        <v>#NUM!</v>
      </c>
      <c r="R58" s="7" t="e">
        <f t="shared" si="9"/>
        <v>#NUM!</v>
      </c>
      <c r="S58" s="7" t="e">
        <f>IF(R58=2,INDEX('2'!$F$1:$F$211,'2'!$R$1+A58),0)</f>
        <v>#NUM!</v>
      </c>
      <c r="T58" s="7" t="e">
        <f t="shared" si="10"/>
        <v>#NUM!</v>
      </c>
      <c r="V58" s="7" t="e">
        <f t="shared" si="11"/>
        <v>#NUM!</v>
      </c>
      <c r="W58" s="7" t="e">
        <f>IF(J58=0,C58,INDEX('2'!$H$2:$H$277,O58))</f>
        <v>#NUM!</v>
      </c>
      <c r="X58" s="7" t="e">
        <f>IF(J58=0,D58,INDEX('2'!$I$2:$I$277,O58))</f>
        <v>#NUM!</v>
      </c>
      <c r="Y58" s="7" t="e">
        <f>IF(J58=0,E58,INDEX('2'!$J$2:$J$277,O58))</f>
        <v>#NUM!</v>
      </c>
      <c r="AA58" s="7" t="e">
        <f t="shared" si="12"/>
        <v>#NUM!</v>
      </c>
      <c r="AB58" s="7" t="e">
        <f>IF(Q58=0,C58,INDEX('2'!$H$2:$H$300,T58))</f>
        <v>#NUM!</v>
      </c>
      <c r="AC58" s="7" t="e">
        <f>IF(Q58=0,D58,INDEX('2'!$I$2:$I$300,T58))</f>
        <v>#NUM!</v>
      </c>
      <c r="AD58" s="7" t="e">
        <f>IF(Q58=0,E58,INDEX('2'!$J$2:$J$300,T58))</f>
        <v>#NUM!</v>
      </c>
      <c r="AF58" s="7" t="e">
        <f t="shared" si="0"/>
        <v>#NUM!</v>
      </c>
      <c r="AG58" s="7" t="e">
        <f t="shared" si="1"/>
        <v>#NUM!</v>
      </c>
    </row>
    <row r="59" spans="1:33" x14ac:dyDescent="0.35">
      <c r="A59" s="7">
        <v>55</v>
      </c>
      <c r="B59" s="72">
        <v>46784</v>
      </c>
      <c r="C59" s="7" t="e">
        <f>INDEX('2'!$B$1:$B$211,'2'!$R$1+A59)</f>
        <v>#NUM!</v>
      </c>
      <c r="D59" s="7" t="e">
        <f>INDEX('2'!$C$1:$C$211,'2'!$R$1+A59)</f>
        <v>#NUM!</v>
      </c>
      <c r="E59" s="7" t="e">
        <f>INDEX('2'!$D$1:$D$211,'2'!$R$1+A59)</f>
        <v>#NUM!</v>
      </c>
      <c r="F59" s="7" t="e">
        <f>IF('2'!$N$3=0,IF(C59&lt;&gt;C58,1,0),IF(C59&lt;&gt;C60,1,0))</f>
        <v>#NUM!</v>
      </c>
      <c r="G59" s="7" t="e">
        <f t="shared" si="2"/>
        <v>#NUM!</v>
      </c>
      <c r="H59" s="7" t="e">
        <f t="shared" si="3"/>
        <v>#NUM!</v>
      </c>
      <c r="I59" s="7">
        <f t="shared" si="4"/>
        <v>31</v>
      </c>
      <c r="J59" s="7" t="e">
        <f>IF(Résumé!$W$4=0,IF(B59&gt;=Résumé!$Y$6,1,0),IF(B60&lt;=Résumé!$Y$6,0,1))</f>
        <v>#NUM!</v>
      </c>
      <c r="K59" s="7" t="e">
        <f t="shared" si="5"/>
        <v>#NUM!</v>
      </c>
      <c r="L59" s="7" t="e">
        <f t="shared" si="14"/>
        <v>#NUM!</v>
      </c>
      <c r="M59" s="7" t="e">
        <f t="shared" si="6"/>
        <v>#NUM!</v>
      </c>
      <c r="N59" s="7" t="e">
        <f>IF(L59&gt;0,INDEX('2'!$F$1:$F$211,'2'!$R$1+A59),0)</f>
        <v>#NUM!</v>
      </c>
      <c r="O59" s="7" t="e">
        <f t="shared" si="7"/>
        <v>#NUM!</v>
      </c>
      <c r="Q59" s="7" t="e">
        <f t="shared" si="8"/>
        <v>#NUM!</v>
      </c>
      <c r="R59" s="7" t="e">
        <f t="shared" si="9"/>
        <v>#NUM!</v>
      </c>
      <c r="S59" s="7" t="e">
        <f>IF(R59=2,INDEX('2'!$F$1:$F$211,'2'!$R$1+A59),0)</f>
        <v>#NUM!</v>
      </c>
      <c r="T59" s="7" t="e">
        <f t="shared" si="10"/>
        <v>#NUM!</v>
      </c>
      <c r="V59" s="7" t="e">
        <f t="shared" si="11"/>
        <v>#NUM!</v>
      </c>
      <c r="W59" s="7" t="e">
        <f>IF(J59=0,C59,INDEX('2'!$H$2:$H$277,O59))</f>
        <v>#NUM!</v>
      </c>
      <c r="X59" s="7" t="e">
        <f>IF(J59=0,D59,INDEX('2'!$I$2:$I$277,O59))</f>
        <v>#NUM!</v>
      </c>
      <c r="Y59" s="7" t="e">
        <f>IF(J59=0,E59,INDEX('2'!$J$2:$J$277,O59))</f>
        <v>#NUM!</v>
      </c>
      <c r="AA59" s="7" t="e">
        <f t="shared" si="12"/>
        <v>#NUM!</v>
      </c>
      <c r="AB59" s="7" t="e">
        <f>IF(Q59=0,C59,INDEX('2'!$H$2:$H$300,T59))</f>
        <v>#NUM!</v>
      </c>
      <c r="AC59" s="7" t="e">
        <f>IF(Q59=0,D59,INDEX('2'!$I$2:$I$300,T59))</f>
        <v>#NUM!</v>
      </c>
      <c r="AD59" s="7" t="e">
        <f>IF(Q59=0,E59,INDEX('2'!$J$2:$J$300,T59))</f>
        <v>#NUM!</v>
      </c>
      <c r="AF59" s="7" t="e">
        <f t="shared" si="0"/>
        <v>#NUM!</v>
      </c>
      <c r="AG59" s="7" t="e">
        <f t="shared" si="1"/>
        <v>#NUM!</v>
      </c>
    </row>
    <row r="60" spans="1:33" x14ac:dyDescent="0.35">
      <c r="A60" s="7">
        <v>56</v>
      </c>
      <c r="B60" s="72">
        <v>46813</v>
      </c>
      <c r="C60" s="7" t="e">
        <f>INDEX('2'!$B$1:$B$211,'2'!$R$1+A60)</f>
        <v>#NUM!</v>
      </c>
      <c r="D60" s="7" t="e">
        <f>INDEX('2'!$C$1:$C$211,'2'!$R$1+A60)</f>
        <v>#NUM!</v>
      </c>
      <c r="E60" s="7" t="e">
        <f>INDEX('2'!$D$1:$D$211,'2'!$R$1+A60)</f>
        <v>#NUM!</v>
      </c>
      <c r="F60" s="7" t="e">
        <f>IF('2'!$N$3=0,IF(C60&lt;&gt;C59,1,0),IF(C60&lt;&gt;C61,1,0))</f>
        <v>#NUM!</v>
      </c>
      <c r="G60" s="7" t="e">
        <f t="shared" si="2"/>
        <v>#NUM!</v>
      </c>
      <c r="H60" s="7" t="e">
        <f t="shared" si="3"/>
        <v>#NUM!</v>
      </c>
      <c r="I60" s="7">
        <f t="shared" si="4"/>
        <v>29</v>
      </c>
      <c r="J60" s="7" t="e">
        <f>IF(Résumé!$W$4=0,IF(B60&gt;=Résumé!$Y$6,1,0),IF(B61&lt;=Résumé!$Y$6,0,1))</f>
        <v>#NUM!</v>
      </c>
      <c r="K60" s="7" t="e">
        <f t="shared" si="5"/>
        <v>#NUM!</v>
      </c>
      <c r="L60" s="7" t="e">
        <f t="shared" si="14"/>
        <v>#NUM!</v>
      </c>
      <c r="M60" s="7" t="e">
        <f t="shared" si="6"/>
        <v>#NUM!</v>
      </c>
      <c r="N60" s="7" t="e">
        <f>IF(L60&gt;0,INDEX('2'!$F$1:$F$211,'2'!$R$1+A60),0)</f>
        <v>#NUM!</v>
      </c>
      <c r="O60" s="7" t="e">
        <f t="shared" si="7"/>
        <v>#NUM!</v>
      </c>
      <c r="Q60" s="7" t="e">
        <f t="shared" si="8"/>
        <v>#NUM!</v>
      </c>
      <c r="R60" s="7" t="e">
        <f t="shared" si="9"/>
        <v>#NUM!</v>
      </c>
      <c r="S60" s="7" t="e">
        <f>IF(R60=2,INDEX('2'!$F$1:$F$211,'2'!$R$1+A60),0)</f>
        <v>#NUM!</v>
      </c>
      <c r="T60" s="7" t="e">
        <f t="shared" si="10"/>
        <v>#NUM!</v>
      </c>
      <c r="V60" s="7" t="e">
        <f t="shared" si="11"/>
        <v>#NUM!</v>
      </c>
      <c r="W60" s="7" t="e">
        <f>IF(J60=0,C60,INDEX('2'!$H$2:$H$277,O60))</f>
        <v>#NUM!</v>
      </c>
      <c r="X60" s="7" t="e">
        <f>IF(J60=0,D60,INDEX('2'!$I$2:$I$277,O60))</f>
        <v>#NUM!</v>
      </c>
      <c r="Y60" s="7" t="e">
        <f>IF(J60=0,E60,INDEX('2'!$J$2:$J$277,O60))</f>
        <v>#NUM!</v>
      </c>
      <c r="AA60" s="7" t="e">
        <f t="shared" si="12"/>
        <v>#NUM!</v>
      </c>
      <c r="AB60" s="7" t="e">
        <f>IF(Q60=0,C60,INDEX('2'!$H$2:$H$300,T60))</f>
        <v>#NUM!</v>
      </c>
      <c r="AC60" s="7" t="e">
        <f>IF(Q60=0,D60,INDEX('2'!$I$2:$I$300,T60))</f>
        <v>#NUM!</v>
      </c>
      <c r="AD60" s="7" t="e">
        <f>IF(Q60=0,E60,INDEX('2'!$J$2:$J$300,T60))</f>
        <v>#NUM!</v>
      </c>
      <c r="AF60" s="7" t="e">
        <f t="shared" si="0"/>
        <v>#NUM!</v>
      </c>
      <c r="AG60" s="7" t="e">
        <f t="shared" si="1"/>
        <v>#NUM!</v>
      </c>
    </row>
    <row r="61" spans="1:33" x14ac:dyDescent="0.35">
      <c r="A61" s="7">
        <v>57</v>
      </c>
      <c r="B61" s="72">
        <v>46844</v>
      </c>
      <c r="C61" s="7" t="e">
        <f>INDEX('2'!$B$1:$B$211,'2'!$R$1+A61)</f>
        <v>#NUM!</v>
      </c>
      <c r="D61" s="7" t="e">
        <f>INDEX('2'!$C$1:$C$211,'2'!$R$1+A61)</f>
        <v>#NUM!</v>
      </c>
      <c r="E61" s="7" t="e">
        <f>INDEX('2'!$D$1:$D$211,'2'!$R$1+A61)</f>
        <v>#NUM!</v>
      </c>
      <c r="F61" s="7" t="e">
        <f>IF('2'!$N$3=0,IF(C61&lt;&gt;C60,1,0),IF(C61&lt;&gt;C62,1,0))</f>
        <v>#NUM!</v>
      </c>
      <c r="G61" s="7" t="e">
        <f t="shared" si="2"/>
        <v>#NUM!</v>
      </c>
      <c r="H61" s="7" t="e">
        <f t="shared" si="3"/>
        <v>#NUM!</v>
      </c>
      <c r="I61" s="7">
        <f t="shared" si="4"/>
        <v>31</v>
      </c>
      <c r="J61" s="7" t="e">
        <f>IF(Résumé!$W$4=0,IF(B61&gt;=Résumé!$Y$6,1,0),IF(B62&lt;=Résumé!$Y$6,0,1))</f>
        <v>#NUM!</v>
      </c>
      <c r="K61" s="7" t="e">
        <f t="shared" si="5"/>
        <v>#NUM!</v>
      </c>
      <c r="L61" s="7" t="e">
        <f t="shared" si="14"/>
        <v>#NUM!</v>
      </c>
      <c r="M61" s="7" t="e">
        <f t="shared" si="6"/>
        <v>#NUM!</v>
      </c>
      <c r="N61" s="7" t="e">
        <f>IF(L61&gt;0,INDEX('2'!$F$1:$F$211,'2'!$R$1+A61),0)</f>
        <v>#NUM!</v>
      </c>
      <c r="O61" s="7" t="e">
        <f t="shared" si="7"/>
        <v>#NUM!</v>
      </c>
      <c r="Q61" s="7" t="e">
        <f t="shared" si="8"/>
        <v>#NUM!</v>
      </c>
      <c r="R61" s="7" t="e">
        <f t="shared" si="9"/>
        <v>#NUM!</v>
      </c>
      <c r="S61" s="7" t="e">
        <f>IF(R61=2,INDEX('2'!$F$1:$F$211,'2'!$R$1+A61),0)</f>
        <v>#NUM!</v>
      </c>
      <c r="T61" s="7" t="e">
        <f t="shared" si="10"/>
        <v>#NUM!</v>
      </c>
      <c r="V61" s="7" t="e">
        <f t="shared" si="11"/>
        <v>#NUM!</v>
      </c>
      <c r="W61" s="7" t="e">
        <f>IF(J61=0,C61,INDEX('2'!$H$2:$H$277,O61))</f>
        <v>#NUM!</v>
      </c>
      <c r="X61" s="7" t="e">
        <f>IF(J61=0,D61,INDEX('2'!$I$2:$I$277,O61))</f>
        <v>#NUM!</v>
      </c>
      <c r="Y61" s="7" t="e">
        <f>IF(J61=0,E61,INDEX('2'!$J$2:$J$277,O61))</f>
        <v>#NUM!</v>
      </c>
      <c r="AA61" s="7" t="e">
        <f t="shared" si="12"/>
        <v>#NUM!</v>
      </c>
      <c r="AB61" s="7" t="e">
        <f>IF(Q61=0,C61,INDEX('2'!$H$2:$H$300,T61))</f>
        <v>#NUM!</v>
      </c>
      <c r="AC61" s="7" t="e">
        <f>IF(Q61=0,D61,INDEX('2'!$I$2:$I$300,T61))</f>
        <v>#NUM!</v>
      </c>
      <c r="AD61" s="7" t="e">
        <f>IF(Q61=0,E61,INDEX('2'!$J$2:$J$300,T61))</f>
        <v>#NUM!</v>
      </c>
      <c r="AF61" s="7" t="e">
        <f t="shared" si="0"/>
        <v>#NUM!</v>
      </c>
      <c r="AG61" s="7" t="e">
        <f t="shared" si="1"/>
        <v>#NUM!</v>
      </c>
    </row>
    <row r="62" spans="1:33" x14ac:dyDescent="0.35">
      <c r="A62" s="7">
        <v>58</v>
      </c>
      <c r="B62" s="72">
        <v>46874</v>
      </c>
      <c r="C62" s="7" t="e">
        <f>INDEX('2'!$B$1:$B$211,'2'!$R$1+A62)</f>
        <v>#NUM!</v>
      </c>
      <c r="D62" s="7" t="e">
        <f>INDEX('2'!$C$1:$C$211,'2'!$R$1+A62)</f>
        <v>#NUM!</v>
      </c>
      <c r="E62" s="7" t="e">
        <f>INDEX('2'!$D$1:$D$211,'2'!$R$1+A62)</f>
        <v>#NUM!</v>
      </c>
      <c r="F62" s="7" t="e">
        <f>IF('2'!$N$3=0,IF(C62&lt;&gt;C61,1,0),IF(C62&lt;&gt;C63,1,0))</f>
        <v>#NUM!</v>
      </c>
      <c r="G62" s="7" t="e">
        <f t="shared" si="2"/>
        <v>#NUM!</v>
      </c>
      <c r="H62" s="7" t="e">
        <f t="shared" si="3"/>
        <v>#NUM!</v>
      </c>
      <c r="I62" s="7">
        <f t="shared" si="4"/>
        <v>30</v>
      </c>
      <c r="J62" s="7" t="e">
        <f>IF(Résumé!$W$4=0,IF(B62&gt;=Résumé!$Y$6,1,0),IF(B63&lt;=Résumé!$Y$6,0,1))</f>
        <v>#NUM!</v>
      </c>
      <c r="K62" s="7" t="e">
        <f t="shared" si="5"/>
        <v>#NUM!</v>
      </c>
      <c r="L62" s="7" t="e">
        <f t="shared" si="14"/>
        <v>#NUM!</v>
      </c>
      <c r="M62" s="7" t="e">
        <f t="shared" si="6"/>
        <v>#NUM!</v>
      </c>
      <c r="N62" s="7" t="e">
        <f>IF(L62&gt;0,INDEX('2'!$F$1:$F$211,'2'!$R$1+A62),0)</f>
        <v>#NUM!</v>
      </c>
      <c r="O62" s="7" t="e">
        <f t="shared" si="7"/>
        <v>#NUM!</v>
      </c>
      <c r="Q62" s="7" t="e">
        <f t="shared" si="8"/>
        <v>#NUM!</v>
      </c>
      <c r="R62" s="7" t="e">
        <f t="shared" si="9"/>
        <v>#NUM!</v>
      </c>
      <c r="S62" s="7" t="e">
        <f>IF(R62=2,INDEX('2'!$F$1:$F$211,'2'!$R$1+A62),0)</f>
        <v>#NUM!</v>
      </c>
      <c r="T62" s="7" t="e">
        <f t="shared" si="10"/>
        <v>#NUM!</v>
      </c>
      <c r="V62" s="7" t="e">
        <f t="shared" si="11"/>
        <v>#NUM!</v>
      </c>
      <c r="W62" s="7" t="e">
        <f>IF(J62=0,C62,INDEX('2'!$H$2:$H$277,O62))</f>
        <v>#NUM!</v>
      </c>
      <c r="X62" s="7" t="e">
        <f>IF(J62=0,D62,INDEX('2'!$I$2:$I$277,O62))</f>
        <v>#NUM!</v>
      </c>
      <c r="Y62" s="7" t="e">
        <f>IF(J62=0,E62,INDEX('2'!$J$2:$J$277,O62))</f>
        <v>#NUM!</v>
      </c>
      <c r="AA62" s="7" t="e">
        <f t="shared" si="12"/>
        <v>#NUM!</v>
      </c>
      <c r="AB62" s="7" t="e">
        <f>IF(Q62=0,C62,INDEX('2'!$H$2:$H$300,T62))</f>
        <v>#NUM!</v>
      </c>
      <c r="AC62" s="7" t="e">
        <f>IF(Q62=0,D62,INDEX('2'!$I$2:$I$300,T62))</f>
        <v>#NUM!</v>
      </c>
      <c r="AD62" s="7" t="e">
        <f>IF(Q62=0,E62,INDEX('2'!$J$2:$J$300,T62))</f>
        <v>#NUM!</v>
      </c>
      <c r="AF62" s="7" t="e">
        <f t="shared" si="0"/>
        <v>#NUM!</v>
      </c>
      <c r="AG62" s="7" t="e">
        <f t="shared" si="1"/>
        <v>#NUM!</v>
      </c>
    </row>
    <row r="63" spans="1:33" x14ac:dyDescent="0.35">
      <c r="A63" s="7">
        <v>59</v>
      </c>
      <c r="B63" s="72">
        <v>46905</v>
      </c>
      <c r="C63" s="7" t="e">
        <f>INDEX('2'!$B$1:$B$211,'2'!$R$1+A63)</f>
        <v>#NUM!</v>
      </c>
      <c r="D63" s="7" t="e">
        <f>INDEX('2'!$C$1:$C$211,'2'!$R$1+A63)</f>
        <v>#NUM!</v>
      </c>
      <c r="E63" s="7" t="e">
        <f>INDEX('2'!$D$1:$D$211,'2'!$R$1+A63)</f>
        <v>#NUM!</v>
      </c>
      <c r="F63" s="7" t="e">
        <f>IF('2'!$N$3=0,IF(C63&lt;&gt;C62,1,0),IF(C63&lt;&gt;C64,1,0))</f>
        <v>#NUM!</v>
      </c>
      <c r="G63" s="7" t="e">
        <f t="shared" si="2"/>
        <v>#NUM!</v>
      </c>
      <c r="H63" s="7" t="e">
        <f t="shared" si="3"/>
        <v>#NUM!</v>
      </c>
      <c r="I63" s="7">
        <f t="shared" si="4"/>
        <v>31</v>
      </c>
      <c r="J63" s="7" t="e">
        <f>IF(Résumé!$W$4=0,IF(B63&gt;=Résumé!$Y$6,1,0),IF(B64&lt;=Résumé!$Y$6,0,1))</f>
        <v>#NUM!</v>
      </c>
      <c r="K63" s="7" t="e">
        <f t="shared" si="5"/>
        <v>#NUM!</v>
      </c>
      <c r="L63" s="7" t="e">
        <f t="shared" si="14"/>
        <v>#NUM!</v>
      </c>
      <c r="M63" s="7" t="e">
        <f t="shared" si="6"/>
        <v>#NUM!</v>
      </c>
      <c r="N63" s="7" t="e">
        <f>IF(L63&gt;0,INDEX('2'!$F$1:$F$211,'2'!$R$1+A63),0)</f>
        <v>#NUM!</v>
      </c>
      <c r="O63" s="7" t="e">
        <f t="shared" si="7"/>
        <v>#NUM!</v>
      </c>
      <c r="Q63" s="7" t="e">
        <f t="shared" si="8"/>
        <v>#NUM!</v>
      </c>
      <c r="R63" s="7" t="e">
        <f t="shared" si="9"/>
        <v>#NUM!</v>
      </c>
      <c r="S63" s="7" t="e">
        <f>IF(R63=2,INDEX('2'!$F$1:$F$211,'2'!$R$1+A63),0)</f>
        <v>#NUM!</v>
      </c>
      <c r="T63" s="7" t="e">
        <f t="shared" si="10"/>
        <v>#NUM!</v>
      </c>
      <c r="V63" s="7" t="e">
        <f t="shared" si="11"/>
        <v>#NUM!</v>
      </c>
      <c r="W63" s="7" t="e">
        <f>IF(J63=0,C63,INDEX('2'!$H$2:$H$277,O63))</f>
        <v>#NUM!</v>
      </c>
      <c r="X63" s="7" t="e">
        <f>IF(J63=0,D63,INDEX('2'!$I$2:$I$277,O63))</f>
        <v>#NUM!</v>
      </c>
      <c r="Y63" s="7" t="e">
        <f>IF(J63=0,E63,INDEX('2'!$J$2:$J$277,O63))</f>
        <v>#NUM!</v>
      </c>
      <c r="AA63" s="7" t="e">
        <f t="shared" si="12"/>
        <v>#NUM!</v>
      </c>
      <c r="AB63" s="7" t="e">
        <f>IF(Q63=0,C63,INDEX('2'!$H$2:$H$300,T63))</f>
        <v>#NUM!</v>
      </c>
      <c r="AC63" s="7" t="e">
        <f>IF(Q63=0,D63,INDEX('2'!$I$2:$I$300,T63))</f>
        <v>#NUM!</v>
      </c>
      <c r="AD63" s="7" t="e">
        <f>IF(Q63=0,E63,INDEX('2'!$J$2:$J$300,T63))</f>
        <v>#NUM!</v>
      </c>
      <c r="AF63" s="7" t="e">
        <f t="shared" si="0"/>
        <v>#NUM!</v>
      </c>
      <c r="AG63" s="7" t="e">
        <f t="shared" si="1"/>
        <v>#NUM!</v>
      </c>
    </row>
    <row r="64" spans="1:33" x14ac:dyDescent="0.35">
      <c r="A64" s="7">
        <v>60</v>
      </c>
      <c r="B64" s="72">
        <v>46935</v>
      </c>
      <c r="C64" s="7" t="e">
        <f>INDEX('2'!$B$1:$B$211,'2'!$R$1+A64)</f>
        <v>#NUM!</v>
      </c>
      <c r="D64" s="7" t="e">
        <f>INDEX('2'!$C$1:$C$211,'2'!$R$1+A64)</f>
        <v>#NUM!</v>
      </c>
      <c r="E64" s="7" t="e">
        <f>INDEX('2'!$D$1:$D$211,'2'!$R$1+A64)</f>
        <v>#NUM!</v>
      </c>
      <c r="F64" s="7" t="e">
        <f>IF('2'!$N$3=0,IF(C64&lt;&gt;C63,1,0),IF(C64&lt;&gt;C65,1,0))</f>
        <v>#NUM!</v>
      </c>
      <c r="G64" s="7" t="e">
        <f t="shared" si="2"/>
        <v>#NUM!</v>
      </c>
      <c r="H64" s="7" t="e">
        <f t="shared" si="3"/>
        <v>#NUM!</v>
      </c>
      <c r="I64" s="7">
        <f t="shared" si="4"/>
        <v>30</v>
      </c>
      <c r="J64" s="7" t="e">
        <f>IF(Résumé!$W$4=0,IF(B64&gt;=Résumé!$Y$6,1,0),IF(B65&lt;=Résumé!$Y$6,0,1))</f>
        <v>#NUM!</v>
      </c>
      <c r="K64" s="7" t="e">
        <f t="shared" si="5"/>
        <v>#NUM!</v>
      </c>
      <c r="L64" s="7" t="e">
        <f t="shared" si="14"/>
        <v>#NUM!</v>
      </c>
      <c r="M64" s="7" t="e">
        <f t="shared" si="6"/>
        <v>#NUM!</v>
      </c>
      <c r="N64" s="7" t="e">
        <f>IF(L64&gt;0,INDEX('2'!$F$1:$F$211,'2'!$R$1+A64),0)</f>
        <v>#NUM!</v>
      </c>
      <c r="O64" s="7" t="e">
        <f t="shared" si="7"/>
        <v>#NUM!</v>
      </c>
      <c r="Q64" s="7" t="e">
        <f t="shared" si="8"/>
        <v>#NUM!</v>
      </c>
      <c r="R64" s="7" t="e">
        <f t="shared" si="9"/>
        <v>#NUM!</v>
      </c>
      <c r="S64" s="7" t="e">
        <f>IF(R64=2,INDEX('2'!$F$1:$F$211,'2'!$R$1+A64),0)</f>
        <v>#NUM!</v>
      </c>
      <c r="T64" s="7" t="e">
        <f t="shared" si="10"/>
        <v>#NUM!</v>
      </c>
      <c r="V64" s="7" t="e">
        <f t="shared" si="11"/>
        <v>#NUM!</v>
      </c>
      <c r="W64" s="7" t="e">
        <f>IF(J64=0,C64,INDEX('2'!$H$2:$H$277,O64))</f>
        <v>#NUM!</v>
      </c>
      <c r="X64" s="7" t="e">
        <f>IF(J64=0,D64,INDEX('2'!$I$2:$I$277,O64))</f>
        <v>#NUM!</v>
      </c>
      <c r="Y64" s="7" t="e">
        <f>IF(J64=0,E64,INDEX('2'!$J$2:$J$277,O64))</f>
        <v>#NUM!</v>
      </c>
      <c r="AA64" s="7" t="e">
        <f t="shared" si="12"/>
        <v>#NUM!</v>
      </c>
      <c r="AB64" s="7" t="e">
        <f>IF(Q64=0,C64,INDEX('2'!$H$2:$H$300,T64))</f>
        <v>#NUM!</v>
      </c>
      <c r="AC64" s="7" t="e">
        <f>IF(Q64=0,D64,INDEX('2'!$I$2:$I$300,T64))</f>
        <v>#NUM!</v>
      </c>
      <c r="AD64" s="7" t="e">
        <f>IF(Q64=0,E64,INDEX('2'!$J$2:$J$300,T64))</f>
        <v>#NUM!</v>
      </c>
      <c r="AF64" s="7" t="e">
        <f t="shared" si="0"/>
        <v>#NUM!</v>
      </c>
      <c r="AG64" s="7" t="e">
        <f t="shared" si="1"/>
        <v>#NUM!</v>
      </c>
    </row>
    <row r="65" spans="1:33" x14ac:dyDescent="0.35">
      <c r="A65" s="7">
        <v>61</v>
      </c>
      <c r="B65" s="72">
        <v>46966</v>
      </c>
      <c r="C65" s="7" t="e">
        <f>INDEX('2'!$B$1:$B$211,'2'!$R$1+A65)</f>
        <v>#NUM!</v>
      </c>
      <c r="D65" s="7" t="e">
        <f>INDEX('2'!$C$1:$C$211,'2'!$R$1+A65)</f>
        <v>#NUM!</v>
      </c>
      <c r="E65" s="7" t="e">
        <f>INDEX('2'!$D$1:$D$211,'2'!$R$1+A65)</f>
        <v>#NUM!</v>
      </c>
      <c r="F65" s="7" t="e">
        <f>IF('2'!$N$3=0,IF(C65&lt;&gt;C64,1,0),IF(C65&lt;&gt;C66,1,0))</f>
        <v>#NUM!</v>
      </c>
      <c r="G65" s="7" t="e">
        <f t="shared" si="2"/>
        <v>#NUM!</v>
      </c>
      <c r="H65" s="7" t="e">
        <f t="shared" si="3"/>
        <v>#NUM!</v>
      </c>
      <c r="I65" s="7">
        <f t="shared" si="4"/>
        <v>31</v>
      </c>
      <c r="J65" s="7" t="e">
        <f>IF(Résumé!$W$4=0,IF(B65&gt;=Résumé!$Y$6,1,0),IF(B66&lt;=Résumé!$Y$6,0,1))</f>
        <v>#NUM!</v>
      </c>
      <c r="K65" s="7" t="e">
        <f t="shared" si="5"/>
        <v>#NUM!</v>
      </c>
      <c r="L65" s="7" t="e">
        <f t="shared" si="14"/>
        <v>#NUM!</v>
      </c>
      <c r="M65" s="7" t="e">
        <f t="shared" si="6"/>
        <v>#NUM!</v>
      </c>
      <c r="N65" s="7" t="e">
        <f>IF(L65&gt;0,INDEX('2'!$F$1:$F$211,'2'!$R$1+A65),0)</f>
        <v>#NUM!</v>
      </c>
      <c r="O65" s="7" t="e">
        <f t="shared" si="7"/>
        <v>#NUM!</v>
      </c>
      <c r="Q65" s="7" t="e">
        <f t="shared" si="8"/>
        <v>#NUM!</v>
      </c>
      <c r="R65" s="7" t="e">
        <f t="shared" si="9"/>
        <v>#NUM!</v>
      </c>
      <c r="S65" s="7" t="e">
        <f>IF(R65=2,INDEX('2'!$F$1:$F$211,'2'!$R$1+A65),0)</f>
        <v>#NUM!</v>
      </c>
      <c r="T65" s="7" t="e">
        <f t="shared" si="10"/>
        <v>#NUM!</v>
      </c>
      <c r="V65" s="7" t="e">
        <f t="shared" si="11"/>
        <v>#NUM!</v>
      </c>
      <c r="W65" s="7" t="e">
        <f>IF(J65=0,C65,INDEX('2'!$H$2:$H$277,O65))</f>
        <v>#NUM!</v>
      </c>
      <c r="X65" s="7" t="e">
        <f>IF(J65=0,D65,INDEX('2'!$I$2:$I$277,O65))</f>
        <v>#NUM!</v>
      </c>
      <c r="Y65" s="7" t="e">
        <f>IF(J65=0,E65,INDEX('2'!$J$2:$J$277,O65))</f>
        <v>#NUM!</v>
      </c>
      <c r="AA65" s="7" t="e">
        <f t="shared" si="12"/>
        <v>#NUM!</v>
      </c>
      <c r="AB65" s="7" t="e">
        <f>IF(Q65=0,C65,INDEX('2'!$H$2:$H$300,T65))</f>
        <v>#NUM!</v>
      </c>
      <c r="AC65" s="7" t="e">
        <f>IF(Q65=0,D65,INDEX('2'!$I$2:$I$300,T65))</f>
        <v>#NUM!</v>
      </c>
      <c r="AD65" s="7" t="e">
        <f>IF(Q65=0,E65,INDEX('2'!$J$2:$J$300,T65))</f>
        <v>#NUM!</v>
      </c>
      <c r="AF65" s="7" t="e">
        <f t="shared" si="0"/>
        <v>#NUM!</v>
      </c>
      <c r="AG65" s="7" t="e">
        <f t="shared" si="1"/>
        <v>#NUM!</v>
      </c>
    </row>
    <row r="66" spans="1:33" x14ac:dyDescent="0.35">
      <c r="A66" s="7">
        <v>62</v>
      </c>
      <c r="B66" s="72">
        <v>46997</v>
      </c>
      <c r="C66" s="7" t="e">
        <f>INDEX('2'!$B$1:$B$211,'2'!$R$1+A66)</f>
        <v>#NUM!</v>
      </c>
      <c r="D66" s="7" t="e">
        <f>INDEX('2'!$C$1:$C$211,'2'!$R$1+A66)</f>
        <v>#NUM!</v>
      </c>
      <c r="E66" s="7" t="e">
        <f>INDEX('2'!$D$1:$D$211,'2'!$R$1+A66)</f>
        <v>#NUM!</v>
      </c>
      <c r="F66" s="7" t="e">
        <f>IF('2'!$N$3=0,IF(C66&lt;&gt;C65,1,0),IF(C66&lt;&gt;C67,1,0))</f>
        <v>#NUM!</v>
      </c>
      <c r="G66" s="7" t="e">
        <f t="shared" si="2"/>
        <v>#NUM!</v>
      </c>
      <c r="H66" s="7" t="e">
        <f t="shared" si="3"/>
        <v>#NUM!</v>
      </c>
      <c r="I66" s="7">
        <f t="shared" si="4"/>
        <v>31</v>
      </c>
      <c r="J66" s="7" t="e">
        <f>IF(Résumé!$W$4=0,IF(B66&gt;=Résumé!$Y$6,1,0),IF(B67&lt;=Résumé!$Y$6,0,1))</f>
        <v>#NUM!</v>
      </c>
      <c r="K66" s="7" t="e">
        <f t="shared" si="5"/>
        <v>#NUM!</v>
      </c>
      <c r="L66" s="7" t="e">
        <f t="shared" si="14"/>
        <v>#NUM!</v>
      </c>
      <c r="M66" s="7" t="e">
        <f t="shared" si="6"/>
        <v>#NUM!</v>
      </c>
      <c r="N66" s="7" t="e">
        <f>IF(L66&gt;0,INDEX('2'!$F$1:$F$211,'2'!$R$1+A66),0)</f>
        <v>#NUM!</v>
      </c>
      <c r="O66" s="7" t="e">
        <f t="shared" si="7"/>
        <v>#NUM!</v>
      </c>
      <c r="Q66" s="7" t="e">
        <f t="shared" si="8"/>
        <v>#NUM!</v>
      </c>
      <c r="R66" s="7" t="e">
        <f t="shared" si="9"/>
        <v>#NUM!</v>
      </c>
      <c r="S66" s="7" t="e">
        <f>IF(R66=2,INDEX('2'!$F$1:$F$211,'2'!$R$1+A66),0)</f>
        <v>#NUM!</v>
      </c>
      <c r="T66" s="7" t="e">
        <f t="shared" si="10"/>
        <v>#NUM!</v>
      </c>
      <c r="V66" s="7" t="e">
        <f t="shared" si="11"/>
        <v>#NUM!</v>
      </c>
      <c r="W66" s="7" t="e">
        <f>IF(J66=0,C66,INDEX('2'!$H$2:$H$277,O66))</f>
        <v>#NUM!</v>
      </c>
      <c r="X66" s="7" t="e">
        <f>IF(J66=0,D66,INDEX('2'!$I$2:$I$277,O66))</f>
        <v>#NUM!</v>
      </c>
      <c r="Y66" s="7" t="e">
        <f>IF(J66=0,E66,INDEX('2'!$J$2:$J$277,O66))</f>
        <v>#NUM!</v>
      </c>
      <c r="AA66" s="7" t="e">
        <f t="shared" si="12"/>
        <v>#NUM!</v>
      </c>
      <c r="AB66" s="7" t="e">
        <f>IF(Q66=0,C66,INDEX('2'!$H$2:$H$300,T66))</f>
        <v>#NUM!</v>
      </c>
      <c r="AC66" s="7" t="e">
        <f>IF(Q66=0,D66,INDEX('2'!$I$2:$I$300,T66))</f>
        <v>#NUM!</v>
      </c>
      <c r="AD66" s="7" t="e">
        <f>IF(Q66=0,E66,INDEX('2'!$J$2:$J$300,T66))</f>
        <v>#NUM!</v>
      </c>
      <c r="AF66" s="7" t="e">
        <f t="shared" si="0"/>
        <v>#NUM!</v>
      </c>
      <c r="AG66" s="7" t="e">
        <f t="shared" si="1"/>
        <v>#NUM!</v>
      </c>
    </row>
    <row r="67" spans="1:33" x14ac:dyDescent="0.35">
      <c r="A67" s="7">
        <v>63</v>
      </c>
      <c r="B67" s="72">
        <v>47027</v>
      </c>
      <c r="C67" s="7" t="e">
        <f>INDEX('2'!$B$1:$B$211,'2'!$R$1+A67)</f>
        <v>#NUM!</v>
      </c>
      <c r="D67" s="7" t="e">
        <f>INDEX('2'!$C$1:$C$211,'2'!$R$1+A67)</f>
        <v>#NUM!</v>
      </c>
      <c r="E67" s="7" t="e">
        <f>INDEX('2'!$D$1:$D$211,'2'!$R$1+A67)</f>
        <v>#NUM!</v>
      </c>
      <c r="F67" s="7" t="e">
        <f>IF('2'!$N$3=0,IF(C67&lt;&gt;C66,1,0),IF(C67&lt;&gt;C68,1,0))</f>
        <v>#NUM!</v>
      </c>
      <c r="G67" s="7" t="e">
        <f t="shared" si="2"/>
        <v>#NUM!</v>
      </c>
      <c r="H67" s="7" t="e">
        <f t="shared" si="3"/>
        <v>#NUM!</v>
      </c>
      <c r="I67" s="7">
        <f t="shared" si="4"/>
        <v>30</v>
      </c>
      <c r="J67" s="7" t="e">
        <f>IF(Résumé!$W$4=0,IF(B67&gt;=Résumé!$Y$6,1,0),IF(B68&lt;=Résumé!$Y$6,0,1))</f>
        <v>#NUM!</v>
      </c>
      <c r="K67" s="7" t="e">
        <f t="shared" si="5"/>
        <v>#NUM!</v>
      </c>
      <c r="L67" s="7" t="e">
        <f t="shared" si="14"/>
        <v>#NUM!</v>
      </c>
      <c r="M67" s="7" t="e">
        <f t="shared" si="6"/>
        <v>#NUM!</v>
      </c>
      <c r="N67" s="7" t="e">
        <f>IF(L67&gt;0,INDEX('2'!$F$1:$F$211,'2'!$R$1+A67),0)</f>
        <v>#NUM!</v>
      </c>
      <c r="O67" s="7" t="e">
        <f t="shared" si="7"/>
        <v>#NUM!</v>
      </c>
      <c r="Q67" s="7" t="e">
        <f t="shared" si="8"/>
        <v>#NUM!</v>
      </c>
      <c r="R67" s="7" t="e">
        <f t="shared" si="9"/>
        <v>#NUM!</v>
      </c>
      <c r="S67" s="7" t="e">
        <f>IF(R67=2,INDEX('2'!$F$1:$F$211,'2'!$R$1+A67),0)</f>
        <v>#NUM!</v>
      </c>
      <c r="T67" s="7" t="e">
        <f t="shared" si="10"/>
        <v>#NUM!</v>
      </c>
      <c r="V67" s="7" t="e">
        <f t="shared" si="11"/>
        <v>#NUM!</v>
      </c>
      <c r="W67" s="7" t="e">
        <f>IF(J67=0,C67,INDEX('2'!$H$2:$H$277,O67))</f>
        <v>#NUM!</v>
      </c>
      <c r="X67" s="7" t="e">
        <f>IF(J67=0,D67,INDEX('2'!$I$2:$I$277,O67))</f>
        <v>#NUM!</v>
      </c>
      <c r="Y67" s="7" t="e">
        <f>IF(J67=0,E67,INDEX('2'!$J$2:$J$277,O67))</f>
        <v>#NUM!</v>
      </c>
      <c r="AA67" s="7" t="e">
        <f t="shared" si="12"/>
        <v>#NUM!</v>
      </c>
      <c r="AB67" s="7" t="e">
        <f>IF(Q67=0,C67,INDEX('2'!$H$2:$H$300,T67))</f>
        <v>#NUM!</v>
      </c>
      <c r="AC67" s="7" t="e">
        <f>IF(Q67=0,D67,INDEX('2'!$I$2:$I$300,T67))</f>
        <v>#NUM!</v>
      </c>
      <c r="AD67" s="7" t="e">
        <f>IF(Q67=0,E67,INDEX('2'!$J$2:$J$300,T67))</f>
        <v>#NUM!</v>
      </c>
      <c r="AF67" s="7" t="e">
        <f t="shared" si="0"/>
        <v>#NUM!</v>
      </c>
      <c r="AG67" s="7" t="e">
        <f t="shared" si="1"/>
        <v>#NUM!</v>
      </c>
    </row>
    <row r="68" spans="1:33" x14ac:dyDescent="0.35">
      <c r="A68" s="7">
        <v>64</v>
      </c>
      <c r="B68" s="72">
        <v>47058</v>
      </c>
      <c r="C68" s="7" t="e">
        <f>INDEX('2'!$B$1:$B$211,'2'!$R$1+A68)</f>
        <v>#NUM!</v>
      </c>
      <c r="D68" s="7" t="e">
        <f>INDEX('2'!$C$1:$C$211,'2'!$R$1+A68)</f>
        <v>#NUM!</v>
      </c>
      <c r="E68" s="7" t="e">
        <f>INDEX('2'!$D$1:$D$211,'2'!$R$1+A68)</f>
        <v>#NUM!</v>
      </c>
      <c r="F68" s="7" t="e">
        <f>IF('2'!$N$3=0,IF(C68&lt;&gt;C67,1,0),IF(C68&lt;&gt;C69,1,0))</f>
        <v>#NUM!</v>
      </c>
      <c r="G68" s="7" t="e">
        <f t="shared" si="2"/>
        <v>#NUM!</v>
      </c>
      <c r="H68" s="7" t="e">
        <f t="shared" si="3"/>
        <v>#NUM!</v>
      </c>
      <c r="I68" s="7">
        <f t="shared" si="4"/>
        <v>31</v>
      </c>
      <c r="J68" s="7" t="e">
        <f>IF(Résumé!$W$4=0,IF(B68&gt;=Résumé!$Y$6,1,0),IF(B69&lt;=Résumé!$Y$6,0,1))</f>
        <v>#NUM!</v>
      </c>
      <c r="K68" s="7" t="e">
        <f t="shared" si="5"/>
        <v>#NUM!</v>
      </c>
      <c r="L68" s="7" t="e">
        <f t="shared" ref="L68:L99" si="15">IF(K68=2,C68,0)</f>
        <v>#NUM!</v>
      </c>
      <c r="M68" s="7" t="e">
        <f t="shared" si="6"/>
        <v>#NUM!</v>
      </c>
      <c r="N68" s="7" t="e">
        <f>IF(L68&gt;0,INDEX('2'!$F$1:$F$211,'2'!$R$1+A68),0)</f>
        <v>#NUM!</v>
      </c>
      <c r="O68" s="7" t="e">
        <f t="shared" si="7"/>
        <v>#NUM!</v>
      </c>
      <c r="Q68" s="7" t="e">
        <f t="shared" si="8"/>
        <v>#NUM!</v>
      </c>
      <c r="R68" s="7" t="e">
        <f t="shared" si="9"/>
        <v>#NUM!</v>
      </c>
      <c r="S68" s="7" t="e">
        <f>IF(R68=2,INDEX('2'!$F$1:$F$211,'2'!$R$1+A68),0)</f>
        <v>#NUM!</v>
      </c>
      <c r="T68" s="7" t="e">
        <f t="shared" si="10"/>
        <v>#NUM!</v>
      </c>
      <c r="V68" s="7" t="e">
        <f t="shared" si="11"/>
        <v>#NUM!</v>
      </c>
      <c r="W68" s="7" t="e">
        <f>IF(J68=0,C68,INDEX('2'!$H$2:$H$277,O68))</f>
        <v>#NUM!</v>
      </c>
      <c r="X68" s="7" t="e">
        <f>IF(J68=0,D68,INDEX('2'!$I$2:$I$277,O68))</f>
        <v>#NUM!</v>
      </c>
      <c r="Y68" s="7" t="e">
        <f>IF(J68=0,E68,INDEX('2'!$J$2:$J$277,O68))</f>
        <v>#NUM!</v>
      </c>
      <c r="AA68" s="7" t="e">
        <f t="shared" si="12"/>
        <v>#NUM!</v>
      </c>
      <c r="AB68" s="7" t="e">
        <f>IF(Q68=0,C68,INDEX('2'!$H$2:$H$300,T68))</f>
        <v>#NUM!</v>
      </c>
      <c r="AC68" s="7" t="e">
        <f>IF(Q68=0,D68,INDEX('2'!$I$2:$I$300,T68))</f>
        <v>#NUM!</v>
      </c>
      <c r="AD68" s="7" t="e">
        <f>IF(Q68=0,E68,INDEX('2'!$J$2:$J$300,T68))</f>
        <v>#NUM!</v>
      </c>
      <c r="AF68" s="7" t="e">
        <f t="shared" ref="AF68:AF131" si="16">IF(X68=800,A68,1000)</f>
        <v>#NUM!</v>
      </c>
      <c r="AG68" s="7" t="e">
        <f t="shared" ref="AG68:AG131" si="17">IF(AC68=800,A68,1000)</f>
        <v>#NUM!</v>
      </c>
    </row>
    <row r="69" spans="1:33" x14ac:dyDescent="0.35">
      <c r="A69" s="7">
        <v>65</v>
      </c>
      <c r="B69" s="72">
        <v>47088</v>
      </c>
      <c r="C69" s="7" t="e">
        <f>INDEX('2'!$B$1:$B$211,'2'!$R$1+A69)</f>
        <v>#NUM!</v>
      </c>
      <c r="D69" s="7" t="e">
        <f>INDEX('2'!$C$1:$C$211,'2'!$R$1+A69)</f>
        <v>#NUM!</v>
      </c>
      <c r="E69" s="7" t="e">
        <f>INDEX('2'!$D$1:$D$211,'2'!$R$1+A69)</f>
        <v>#NUM!</v>
      </c>
      <c r="F69" s="7" t="e">
        <f>IF('2'!$N$3=0,IF(C69&lt;&gt;C68,1,0),IF(C69&lt;&gt;C70,1,0))</f>
        <v>#NUM!</v>
      </c>
      <c r="G69" s="7" t="e">
        <f t="shared" ref="G69:G130" si="18">IF(C69&gt;3,B69,100000)</f>
        <v>#NUM!</v>
      </c>
      <c r="H69" s="7" t="e">
        <f t="shared" ref="H69:H130" si="19">IF(C69&gt;6,B69,100000)</f>
        <v>#NUM!</v>
      </c>
      <c r="I69" s="7">
        <f t="shared" ref="I69:I130" si="20">B69-B68</f>
        <v>30</v>
      </c>
      <c r="J69" s="7" t="e">
        <f>IF(Résumé!$W$4=0,IF(B69&gt;=Résumé!$Y$6,1,0),IF(B70&lt;=Résumé!$Y$6,0,1))</f>
        <v>#NUM!</v>
      </c>
      <c r="K69" s="7" t="e">
        <f t="shared" ref="K69:K130" si="21">IF(J69&lt;&gt;J68,2,J69)</f>
        <v>#NUM!</v>
      </c>
      <c r="L69" s="7" t="e">
        <f t="shared" si="15"/>
        <v>#NUM!</v>
      </c>
      <c r="M69" s="7" t="e">
        <f t="shared" ref="M69:M130" si="22">IF(L69&lt;&gt;0,YEAR(B69),0)</f>
        <v>#NUM!</v>
      </c>
      <c r="N69" s="7" t="e">
        <f>IF(L69&gt;0,INDEX('2'!$F$1:$F$211,'2'!$R$1+A69),0)</f>
        <v>#NUM!</v>
      </c>
      <c r="O69" s="7" t="e">
        <f t="shared" ref="O69:O132" si="23">IF(L69&gt;0,N69,O68+1)</f>
        <v>#NUM!</v>
      </c>
      <c r="Q69" s="7" t="e">
        <f t="shared" ref="Q69:Q100" si="24">IF(AND(J69=1,C69&gt;=7),1,0)</f>
        <v>#NUM!</v>
      </c>
      <c r="R69" s="7" t="e">
        <f t="shared" ref="R69:R130" si="25">IF(Q69&lt;&gt;Q68,2,Q69)</f>
        <v>#NUM!</v>
      </c>
      <c r="S69" s="7" t="e">
        <f>IF(R69=2,INDEX('2'!$F$1:$F$211,'2'!$R$1+A69),0)</f>
        <v>#NUM!</v>
      </c>
      <c r="T69" s="7" t="e">
        <f t="shared" ref="T69:T130" si="26">IF(R69=2,S69,T68+1)</f>
        <v>#NUM!</v>
      </c>
      <c r="V69" s="7" t="e">
        <f t="shared" ref="V69:V130" si="27">IF(J69=0,"C","PC")</f>
        <v>#NUM!</v>
      </c>
      <c r="W69" s="7" t="e">
        <f>IF(J69=0,C69,INDEX('2'!$H$2:$H$277,O69))</f>
        <v>#NUM!</v>
      </c>
      <c r="X69" s="7" t="e">
        <f>IF(J69=0,D69,INDEX('2'!$I$2:$I$277,O69))</f>
        <v>#NUM!</v>
      </c>
      <c r="Y69" s="7" t="e">
        <f>IF(J69=0,E69,INDEX('2'!$J$2:$J$277,O69))</f>
        <v>#NUM!</v>
      </c>
      <c r="AA69" s="7" t="e">
        <f t="shared" ref="AA69:AA132" si="28">IF(Q69=0,"C","PC")</f>
        <v>#NUM!</v>
      </c>
      <c r="AB69" s="7" t="e">
        <f>IF(Q69=0,C69,INDEX('2'!$H$2:$H$300,T69))</f>
        <v>#NUM!</v>
      </c>
      <c r="AC69" s="7" t="e">
        <f>IF(Q69=0,D69,INDEX('2'!$I$2:$I$300,T69))</f>
        <v>#NUM!</v>
      </c>
      <c r="AD69" s="7" t="e">
        <f>IF(Q69=0,E69,INDEX('2'!$J$2:$J$300,T69))</f>
        <v>#NUM!</v>
      </c>
      <c r="AF69" s="7" t="e">
        <f t="shared" si="16"/>
        <v>#NUM!</v>
      </c>
      <c r="AG69" s="7" t="e">
        <f t="shared" si="17"/>
        <v>#NUM!</v>
      </c>
    </row>
    <row r="70" spans="1:33" x14ac:dyDescent="0.35">
      <c r="A70" s="7">
        <v>66</v>
      </c>
      <c r="B70" s="72">
        <v>47119</v>
      </c>
      <c r="C70" s="7" t="e">
        <f>INDEX('2'!$B$1:$B$211,'2'!$R$1+A70)</f>
        <v>#NUM!</v>
      </c>
      <c r="D70" s="7" t="e">
        <f>INDEX('2'!$C$1:$C$211,'2'!$R$1+A70)</f>
        <v>#NUM!</v>
      </c>
      <c r="E70" s="7" t="e">
        <f>INDEX('2'!$D$1:$D$211,'2'!$R$1+A70)</f>
        <v>#NUM!</v>
      </c>
      <c r="F70" s="7" t="e">
        <f>IF('2'!$N$3=0,IF(C70&lt;&gt;C69,1,0),IF(C70&lt;&gt;C71,1,0))</f>
        <v>#NUM!</v>
      </c>
      <c r="G70" s="7" t="e">
        <f t="shared" si="18"/>
        <v>#NUM!</v>
      </c>
      <c r="H70" s="7" t="e">
        <f t="shared" si="19"/>
        <v>#NUM!</v>
      </c>
      <c r="I70" s="7">
        <f t="shared" si="20"/>
        <v>31</v>
      </c>
      <c r="J70" s="7" t="e">
        <f>IF(Résumé!$W$4=0,IF(B70&gt;=Résumé!$Y$6,1,0),IF(B71&lt;=Résumé!$Y$6,0,1))</f>
        <v>#NUM!</v>
      </c>
      <c r="K70" s="7" t="e">
        <f t="shared" si="21"/>
        <v>#NUM!</v>
      </c>
      <c r="L70" s="7" t="e">
        <f t="shared" si="15"/>
        <v>#NUM!</v>
      </c>
      <c r="M70" s="7" t="e">
        <f t="shared" si="22"/>
        <v>#NUM!</v>
      </c>
      <c r="N70" s="7" t="e">
        <f>IF(L70&gt;0,INDEX('2'!$F$1:$F$211,'2'!$R$1+A70),0)</f>
        <v>#NUM!</v>
      </c>
      <c r="O70" s="7" t="e">
        <f t="shared" si="23"/>
        <v>#NUM!</v>
      </c>
      <c r="Q70" s="7" t="e">
        <f t="shared" si="24"/>
        <v>#NUM!</v>
      </c>
      <c r="R70" s="7" t="e">
        <f t="shared" si="25"/>
        <v>#NUM!</v>
      </c>
      <c r="S70" s="7" t="e">
        <f>IF(R70=2,INDEX('2'!$F$1:$F$211,'2'!$R$1+A70),0)</f>
        <v>#NUM!</v>
      </c>
      <c r="T70" s="7" t="e">
        <f t="shared" si="26"/>
        <v>#NUM!</v>
      </c>
      <c r="V70" s="7" t="e">
        <f t="shared" si="27"/>
        <v>#NUM!</v>
      </c>
      <c r="W70" s="7" t="e">
        <f>IF(J70=0,C70,INDEX('2'!$H$2:$H$277,O70))</f>
        <v>#NUM!</v>
      </c>
      <c r="X70" s="7" t="e">
        <f>IF(J70=0,D70,INDEX('2'!$I$2:$I$277,O70))</f>
        <v>#NUM!</v>
      </c>
      <c r="Y70" s="7" t="e">
        <f>IF(J70=0,E70,INDEX('2'!$J$2:$J$277,O70))</f>
        <v>#NUM!</v>
      </c>
      <c r="AA70" s="7" t="e">
        <f t="shared" si="28"/>
        <v>#NUM!</v>
      </c>
      <c r="AB70" s="7" t="e">
        <f>IF(Q70=0,C70,INDEX('2'!$H$2:$H$300,T70))</f>
        <v>#NUM!</v>
      </c>
      <c r="AC70" s="7" t="e">
        <f>IF(Q70=0,D70,INDEX('2'!$I$2:$I$300,T70))</f>
        <v>#NUM!</v>
      </c>
      <c r="AD70" s="7" t="e">
        <f>IF(Q70=0,E70,INDEX('2'!$J$2:$J$300,T70))</f>
        <v>#NUM!</v>
      </c>
      <c r="AF70" s="7" t="e">
        <f t="shared" si="16"/>
        <v>#NUM!</v>
      </c>
      <c r="AG70" s="7" t="e">
        <f t="shared" si="17"/>
        <v>#NUM!</v>
      </c>
    </row>
    <row r="71" spans="1:33" x14ac:dyDescent="0.35">
      <c r="A71" s="7">
        <v>67</v>
      </c>
      <c r="B71" s="72">
        <v>47150</v>
      </c>
      <c r="C71" s="7" t="e">
        <f>INDEX('2'!$B$1:$B$211,'2'!$R$1+A71)</f>
        <v>#NUM!</v>
      </c>
      <c r="D71" s="7" t="e">
        <f>INDEX('2'!$C$1:$C$211,'2'!$R$1+A71)</f>
        <v>#NUM!</v>
      </c>
      <c r="E71" s="7" t="e">
        <f>INDEX('2'!$D$1:$D$211,'2'!$R$1+A71)</f>
        <v>#NUM!</v>
      </c>
      <c r="F71" s="7" t="e">
        <f>IF('2'!$N$3=0,IF(C71&lt;&gt;C70,1,0),IF(C71&lt;&gt;C72,1,0))</f>
        <v>#NUM!</v>
      </c>
      <c r="G71" s="7" t="e">
        <f t="shared" si="18"/>
        <v>#NUM!</v>
      </c>
      <c r="H71" s="7" t="e">
        <f t="shared" si="19"/>
        <v>#NUM!</v>
      </c>
      <c r="I71" s="7">
        <f t="shared" si="20"/>
        <v>31</v>
      </c>
      <c r="J71" s="7" t="e">
        <f>IF(Résumé!$W$4=0,IF(B71&gt;=Résumé!$Y$6,1,0),IF(B72&lt;=Résumé!$Y$6,0,1))</f>
        <v>#NUM!</v>
      </c>
      <c r="K71" s="7" t="e">
        <f t="shared" si="21"/>
        <v>#NUM!</v>
      </c>
      <c r="L71" s="7" t="e">
        <f t="shared" si="15"/>
        <v>#NUM!</v>
      </c>
      <c r="M71" s="7" t="e">
        <f t="shared" si="22"/>
        <v>#NUM!</v>
      </c>
      <c r="N71" s="7" t="e">
        <f>IF(L71&gt;0,INDEX('2'!$F$1:$F$211,'2'!$R$1+A71),0)</f>
        <v>#NUM!</v>
      </c>
      <c r="O71" s="7" t="e">
        <f t="shared" si="23"/>
        <v>#NUM!</v>
      </c>
      <c r="Q71" s="7" t="e">
        <f t="shared" si="24"/>
        <v>#NUM!</v>
      </c>
      <c r="R71" s="7" t="e">
        <f t="shared" si="25"/>
        <v>#NUM!</v>
      </c>
      <c r="S71" s="7" t="e">
        <f>IF(R71=2,INDEX('2'!$F$1:$F$211,'2'!$R$1+A71),0)</f>
        <v>#NUM!</v>
      </c>
      <c r="T71" s="7" t="e">
        <f t="shared" si="26"/>
        <v>#NUM!</v>
      </c>
      <c r="V71" s="7" t="e">
        <f t="shared" si="27"/>
        <v>#NUM!</v>
      </c>
      <c r="W71" s="7" t="e">
        <f>IF(J71=0,C71,INDEX('2'!$H$2:$H$277,O71))</f>
        <v>#NUM!</v>
      </c>
      <c r="X71" s="7" t="e">
        <f>IF(J71=0,D71,INDEX('2'!$I$2:$I$277,O71))</f>
        <v>#NUM!</v>
      </c>
      <c r="Y71" s="7" t="e">
        <f>IF(J71=0,E71,INDEX('2'!$J$2:$J$277,O71))</f>
        <v>#NUM!</v>
      </c>
      <c r="AA71" s="7" t="e">
        <f t="shared" si="28"/>
        <v>#NUM!</v>
      </c>
      <c r="AB71" s="7" t="e">
        <f>IF(Q71=0,C71,INDEX('2'!$H$2:$H$300,T71))</f>
        <v>#NUM!</v>
      </c>
      <c r="AC71" s="7" t="e">
        <f>IF(Q71=0,D71,INDEX('2'!$I$2:$I$300,T71))</f>
        <v>#NUM!</v>
      </c>
      <c r="AD71" s="7" t="e">
        <f>IF(Q71=0,E71,INDEX('2'!$J$2:$J$300,T71))</f>
        <v>#NUM!</v>
      </c>
      <c r="AF71" s="7" t="e">
        <f t="shared" si="16"/>
        <v>#NUM!</v>
      </c>
      <c r="AG71" s="7" t="e">
        <f t="shared" si="17"/>
        <v>#NUM!</v>
      </c>
    </row>
    <row r="72" spans="1:33" x14ac:dyDescent="0.35">
      <c r="A72" s="7">
        <v>68</v>
      </c>
      <c r="B72" s="72">
        <v>47178</v>
      </c>
      <c r="C72" s="7" t="e">
        <f>INDEX('2'!$B$1:$B$211,'2'!$R$1+A72)</f>
        <v>#NUM!</v>
      </c>
      <c r="D72" s="7" t="e">
        <f>INDEX('2'!$C$1:$C$211,'2'!$R$1+A72)</f>
        <v>#NUM!</v>
      </c>
      <c r="E72" s="7" t="e">
        <f>INDEX('2'!$D$1:$D$211,'2'!$R$1+A72)</f>
        <v>#NUM!</v>
      </c>
      <c r="F72" s="7" t="e">
        <f>IF('2'!$N$3=0,IF(C72&lt;&gt;C71,1,0),IF(C72&lt;&gt;C73,1,0))</f>
        <v>#NUM!</v>
      </c>
      <c r="G72" s="7" t="e">
        <f t="shared" si="18"/>
        <v>#NUM!</v>
      </c>
      <c r="H72" s="7" t="e">
        <f t="shared" si="19"/>
        <v>#NUM!</v>
      </c>
      <c r="I72" s="7">
        <f t="shared" si="20"/>
        <v>28</v>
      </c>
      <c r="J72" s="7" t="e">
        <f>IF(Résumé!$W$4=0,IF(B72&gt;=Résumé!$Y$6,1,0),IF(B73&lt;=Résumé!$Y$6,0,1))</f>
        <v>#NUM!</v>
      </c>
      <c r="K72" s="7" t="e">
        <f t="shared" si="21"/>
        <v>#NUM!</v>
      </c>
      <c r="L72" s="7" t="e">
        <f t="shared" si="15"/>
        <v>#NUM!</v>
      </c>
      <c r="M72" s="7" t="e">
        <f t="shared" si="22"/>
        <v>#NUM!</v>
      </c>
      <c r="N72" s="7" t="e">
        <f>IF(L72&gt;0,INDEX('2'!$F$1:$F$211,'2'!$R$1+A72),0)</f>
        <v>#NUM!</v>
      </c>
      <c r="O72" s="7" t="e">
        <f t="shared" si="23"/>
        <v>#NUM!</v>
      </c>
      <c r="Q72" s="7" t="e">
        <f t="shared" si="24"/>
        <v>#NUM!</v>
      </c>
      <c r="R72" s="7" t="e">
        <f t="shared" si="25"/>
        <v>#NUM!</v>
      </c>
      <c r="S72" s="7" t="e">
        <f>IF(R72=2,INDEX('2'!$F$1:$F$211,'2'!$R$1+A72),0)</f>
        <v>#NUM!</v>
      </c>
      <c r="T72" s="7" t="e">
        <f t="shared" si="26"/>
        <v>#NUM!</v>
      </c>
      <c r="V72" s="7" t="e">
        <f t="shared" si="27"/>
        <v>#NUM!</v>
      </c>
      <c r="W72" s="7" t="e">
        <f>IF(J72=0,C72,INDEX('2'!$H$2:$H$277,O72))</f>
        <v>#NUM!</v>
      </c>
      <c r="X72" s="7" t="e">
        <f>IF(J72=0,D72,INDEX('2'!$I$2:$I$277,O72))</f>
        <v>#NUM!</v>
      </c>
      <c r="Y72" s="7" t="e">
        <f>IF(J72=0,E72,INDEX('2'!$J$2:$J$277,O72))</f>
        <v>#NUM!</v>
      </c>
      <c r="AA72" s="7" t="e">
        <f t="shared" si="28"/>
        <v>#NUM!</v>
      </c>
      <c r="AB72" s="7" t="e">
        <f>IF(Q72=0,C72,INDEX('2'!$H$2:$H$300,T72))</f>
        <v>#NUM!</v>
      </c>
      <c r="AC72" s="7" t="e">
        <f>IF(Q72=0,D72,INDEX('2'!$I$2:$I$300,T72))</f>
        <v>#NUM!</v>
      </c>
      <c r="AD72" s="7" t="e">
        <f>IF(Q72=0,E72,INDEX('2'!$J$2:$J$300,T72))</f>
        <v>#NUM!</v>
      </c>
      <c r="AF72" s="7" t="e">
        <f t="shared" si="16"/>
        <v>#NUM!</v>
      </c>
      <c r="AG72" s="7" t="e">
        <f t="shared" si="17"/>
        <v>#NUM!</v>
      </c>
    </row>
    <row r="73" spans="1:33" x14ac:dyDescent="0.35">
      <c r="A73" s="7">
        <v>69</v>
      </c>
      <c r="B73" s="72">
        <v>47209</v>
      </c>
      <c r="C73" s="7" t="e">
        <f>INDEX('2'!$B$1:$B$211,'2'!$R$1+A73)</f>
        <v>#NUM!</v>
      </c>
      <c r="D73" s="7" t="e">
        <f>INDEX('2'!$C$1:$C$211,'2'!$R$1+A73)</f>
        <v>#NUM!</v>
      </c>
      <c r="E73" s="7" t="e">
        <f>INDEX('2'!$D$1:$D$211,'2'!$R$1+A73)</f>
        <v>#NUM!</v>
      </c>
      <c r="F73" s="7" t="e">
        <f>IF('2'!$N$3=0,IF(C73&lt;&gt;C72,1,0),IF(C73&lt;&gt;C74,1,0))</f>
        <v>#NUM!</v>
      </c>
      <c r="G73" s="7" t="e">
        <f t="shared" si="18"/>
        <v>#NUM!</v>
      </c>
      <c r="H73" s="7" t="e">
        <f t="shared" si="19"/>
        <v>#NUM!</v>
      </c>
      <c r="I73" s="7">
        <f t="shared" si="20"/>
        <v>31</v>
      </c>
      <c r="J73" s="7" t="e">
        <f>IF(Résumé!$W$4=0,IF(B73&gt;=Résumé!$Y$6,1,0),IF(B74&lt;=Résumé!$Y$6,0,1))</f>
        <v>#NUM!</v>
      </c>
      <c r="K73" s="7" t="e">
        <f t="shared" si="21"/>
        <v>#NUM!</v>
      </c>
      <c r="L73" s="7" t="e">
        <f t="shared" si="15"/>
        <v>#NUM!</v>
      </c>
      <c r="M73" s="7" t="e">
        <f t="shared" si="22"/>
        <v>#NUM!</v>
      </c>
      <c r="N73" s="7" t="e">
        <f>IF(L73&gt;0,INDEX('2'!$F$1:$F$211,'2'!$R$1+A73),0)</f>
        <v>#NUM!</v>
      </c>
      <c r="O73" s="7" t="e">
        <f t="shared" si="23"/>
        <v>#NUM!</v>
      </c>
      <c r="Q73" s="7" t="e">
        <f t="shared" si="24"/>
        <v>#NUM!</v>
      </c>
      <c r="R73" s="7" t="e">
        <f t="shared" si="25"/>
        <v>#NUM!</v>
      </c>
      <c r="S73" s="7" t="e">
        <f>IF(R73=2,INDEX('2'!$F$1:$F$211,'2'!$R$1+A73),0)</f>
        <v>#NUM!</v>
      </c>
      <c r="T73" s="7" t="e">
        <f t="shared" si="26"/>
        <v>#NUM!</v>
      </c>
      <c r="V73" s="7" t="e">
        <f t="shared" si="27"/>
        <v>#NUM!</v>
      </c>
      <c r="W73" s="7" t="e">
        <f>IF(J73=0,C73,INDEX('2'!$H$2:$H$277,O73))</f>
        <v>#NUM!</v>
      </c>
      <c r="X73" s="7" t="e">
        <f>IF(J73=0,D73,INDEX('2'!$I$2:$I$277,O73))</f>
        <v>#NUM!</v>
      </c>
      <c r="Y73" s="7" t="e">
        <f>IF(J73=0,E73,INDEX('2'!$J$2:$J$277,O73))</f>
        <v>#NUM!</v>
      </c>
      <c r="AA73" s="7" t="e">
        <f t="shared" si="28"/>
        <v>#NUM!</v>
      </c>
      <c r="AB73" s="7" t="e">
        <f>IF(Q73=0,C73,INDEX('2'!$H$2:$H$300,T73))</f>
        <v>#NUM!</v>
      </c>
      <c r="AC73" s="7" t="e">
        <f>IF(Q73=0,D73,INDEX('2'!$I$2:$I$300,T73))</f>
        <v>#NUM!</v>
      </c>
      <c r="AD73" s="7" t="e">
        <f>IF(Q73=0,E73,INDEX('2'!$J$2:$J$300,T73))</f>
        <v>#NUM!</v>
      </c>
      <c r="AF73" s="7" t="e">
        <f t="shared" si="16"/>
        <v>#NUM!</v>
      </c>
      <c r="AG73" s="7" t="e">
        <f t="shared" si="17"/>
        <v>#NUM!</v>
      </c>
    </row>
    <row r="74" spans="1:33" x14ac:dyDescent="0.35">
      <c r="A74" s="7">
        <v>70</v>
      </c>
      <c r="B74" s="72">
        <v>47239</v>
      </c>
      <c r="C74" s="7" t="e">
        <f>INDEX('2'!$B$1:$B$211,'2'!$R$1+A74)</f>
        <v>#NUM!</v>
      </c>
      <c r="D74" s="7" t="e">
        <f>INDEX('2'!$C$1:$C$211,'2'!$R$1+A74)</f>
        <v>#NUM!</v>
      </c>
      <c r="E74" s="7" t="e">
        <f>INDEX('2'!$D$1:$D$211,'2'!$R$1+A74)</f>
        <v>#NUM!</v>
      </c>
      <c r="F74" s="7" t="e">
        <f>IF('2'!$N$3=0,IF(C74&lt;&gt;C73,1,0),IF(C74&lt;&gt;C75,1,0))</f>
        <v>#NUM!</v>
      </c>
      <c r="G74" s="7" t="e">
        <f t="shared" si="18"/>
        <v>#NUM!</v>
      </c>
      <c r="H74" s="7" t="e">
        <f t="shared" si="19"/>
        <v>#NUM!</v>
      </c>
      <c r="I74" s="7">
        <f t="shared" si="20"/>
        <v>30</v>
      </c>
      <c r="J74" s="7" t="e">
        <f>IF(Résumé!$W$4=0,IF(B74&gt;=Résumé!$Y$6,1,0),IF(B75&lt;=Résumé!$Y$6,0,1))</f>
        <v>#NUM!</v>
      </c>
      <c r="K74" s="7" t="e">
        <f t="shared" si="21"/>
        <v>#NUM!</v>
      </c>
      <c r="L74" s="7" t="e">
        <f t="shared" si="15"/>
        <v>#NUM!</v>
      </c>
      <c r="M74" s="7" t="e">
        <f t="shared" si="22"/>
        <v>#NUM!</v>
      </c>
      <c r="N74" s="7" t="e">
        <f>IF(L74&gt;0,INDEX('2'!$F$1:$F$211,'2'!$R$1+A74),0)</f>
        <v>#NUM!</v>
      </c>
      <c r="O74" s="7" t="e">
        <f t="shared" si="23"/>
        <v>#NUM!</v>
      </c>
      <c r="Q74" s="7" t="e">
        <f t="shared" si="24"/>
        <v>#NUM!</v>
      </c>
      <c r="R74" s="7" t="e">
        <f t="shared" si="25"/>
        <v>#NUM!</v>
      </c>
      <c r="S74" s="7" t="e">
        <f>IF(R74=2,INDEX('2'!$F$1:$F$211,'2'!$R$1+A74),0)</f>
        <v>#NUM!</v>
      </c>
      <c r="T74" s="7" t="e">
        <f t="shared" si="26"/>
        <v>#NUM!</v>
      </c>
      <c r="V74" s="7" t="e">
        <f t="shared" si="27"/>
        <v>#NUM!</v>
      </c>
      <c r="W74" s="7" t="e">
        <f>IF(J74=0,C74,INDEX('2'!$H$2:$H$277,O74))</f>
        <v>#NUM!</v>
      </c>
      <c r="X74" s="7" t="e">
        <f>IF(J74=0,D74,INDEX('2'!$I$2:$I$277,O74))</f>
        <v>#NUM!</v>
      </c>
      <c r="Y74" s="7" t="e">
        <f>IF(J74=0,E74,INDEX('2'!$J$2:$J$277,O74))</f>
        <v>#NUM!</v>
      </c>
      <c r="AA74" s="7" t="e">
        <f t="shared" si="28"/>
        <v>#NUM!</v>
      </c>
      <c r="AB74" s="7" t="e">
        <f>IF(Q74=0,C74,INDEX('2'!$H$2:$H$300,T74))</f>
        <v>#NUM!</v>
      </c>
      <c r="AC74" s="7" t="e">
        <f>IF(Q74=0,D74,INDEX('2'!$I$2:$I$300,T74))</f>
        <v>#NUM!</v>
      </c>
      <c r="AD74" s="7" t="e">
        <f>IF(Q74=0,E74,INDEX('2'!$J$2:$J$300,T74))</f>
        <v>#NUM!</v>
      </c>
      <c r="AF74" s="7" t="e">
        <f t="shared" si="16"/>
        <v>#NUM!</v>
      </c>
      <c r="AG74" s="7" t="e">
        <f t="shared" si="17"/>
        <v>#NUM!</v>
      </c>
    </row>
    <row r="75" spans="1:33" x14ac:dyDescent="0.35">
      <c r="A75" s="7">
        <v>71</v>
      </c>
      <c r="B75" s="72">
        <v>47270</v>
      </c>
      <c r="C75" s="7" t="e">
        <f>INDEX('2'!$B$1:$B$211,'2'!$R$1+A75)</f>
        <v>#NUM!</v>
      </c>
      <c r="D75" s="7" t="e">
        <f>INDEX('2'!$C$1:$C$211,'2'!$R$1+A75)</f>
        <v>#NUM!</v>
      </c>
      <c r="E75" s="7" t="e">
        <f>INDEX('2'!$D$1:$D$211,'2'!$R$1+A75)</f>
        <v>#NUM!</v>
      </c>
      <c r="F75" s="7" t="e">
        <f>IF('2'!$N$3=0,IF(C75&lt;&gt;C74,1,0),IF(C75&lt;&gt;C76,1,0))</f>
        <v>#NUM!</v>
      </c>
      <c r="G75" s="7" t="e">
        <f t="shared" si="18"/>
        <v>#NUM!</v>
      </c>
      <c r="H75" s="7" t="e">
        <f t="shared" si="19"/>
        <v>#NUM!</v>
      </c>
      <c r="I75" s="7">
        <f t="shared" si="20"/>
        <v>31</v>
      </c>
      <c r="J75" s="7" t="e">
        <f>IF(Résumé!$W$4=0,IF(B75&gt;=Résumé!$Y$6,1,0),IF(B76&lt;=Résumé!$Y$6,0,1))</f>
        <v>#NUM!</v>
      </c>
      <c r="K75" s="7" t="e">
        <f t="shared" si="21"/>
        <v>#NUM!</v>
      </c>
      <c r="L75" s="7" t="e">
        <f t="shared" si="15"/>
        <v>#NUM!</v>
      </c>
      <c r="M75" s="7" t="e">
        <f t="shared" si="22"/>
        <v>#NUM!</v>
      </c>
      <c r="N75" s="7" t="e">
        <f>IF(L75&gt;0,INDEX('2'!$F$1:$F$211,'2'!$R$1+A75),0)</f>
        <v>#NUM!</v>
      </c>
      <c r="O75" s="7" t="e">
        <f t="shared" si="23"/>
        <v>#NUM!</v>
      </c>
      <c r="Q75" s="7" t="e">
        <f t="shared" si="24"/>
        <v>#NUM!</v>
      </c>
      <c r="R75" s="7" t="e">
        <f t="shared" si="25"/>
        <v>#NUM!</v>
      </c>
      <c r="S75" s="7" t="e">
        <f>IF(R75=2,INDEX('2'!$F$1:$F$211,'2'!$R$1+A75),0)</f>
        <v>#NUM!</v>
      </c>
      <c r="T75" s="7" t="e">
        <f t="shared" si="26"/>
        <v>#NUM!</v>
      </c>
      <c r="V75" s="7" t="e">
        <f t="shared" si="27"/>
        <v>#NUM!</v>
      </c>
      <c r="W75" s="7" t="e">
        <f>IF(J75=0,C75,INDEX('2'!$H$2:$H$277,O75))</f>
        <v>#NUM!</v>
      </c>
      <c r="X75" s="7" t="e">
        <f>IF(J75=0,D75,INDEX('2'!$I$2:$I$277,O75))</f>
        <v>#NUM!</v>
      </c>
      <c r="Y75" s="7" t="e">
        <f>IF(J75=0,E75,INDEX('2'!$J$2:$J$277,O75))</f>
        <v>#NUM!</v>
      </c>
      <c r="AA75" s="7" t="e">
        <f t="shared" si="28"/>
        <v>#NUM!</v>
      </c>
      <c r="AB75" s="7" t="e">
        <f>IF(Q75=0,C75,INDEX('2'!$H$2:$H$300,T75))</f>
        <v>#NUM!</v>
      </c>
      <c r="AC75" s="7" t="e">
        <f>IF(Q75=0,D75,INDEX('2'!$I$2:$I$300,T75))</f>
        <v>#NUM!</v>
      </c>
      <c r="AD75" s="7" t="e">
        <f>IF(Q75=0,E75,INDEX('2'!$J$2:$J$300,T75))</f>
        <v>#NUM!</v>
      </c>
      <c r="AF75" s="7" t="e">
        <f t="shared" si="16"/>
        <v>#NUM!</v>
      </c>
      <c r="AG75" s="7" t="e">
        <f t="shared" si="17"/>
        <v>#NUM!</v>
      </c>
    </row>
    <row r="76" spans="1:33" x14ac:dyDescent="0.35">
      <c r="A76" s="7">
        <v>72</v>
      </c>
      <c r="B76" s="72">
        <v>47300</v>
      </c>
      <c r="C76" s="7" t="e">
        <f>INDEX('2'!$B$1:$B$211,'2'!$R$1+A76)</f>
        <v>#NUM!</v>
      </c>
      <c r="D76" s="7" t="e">
        <f>INDEX('2'!$C$1:$C$211,'2'!$R$1+A76)</f>
        <v>#NUM!</v>
      </c>
      <c r="E76" s="7" t="e">
        <f>INDEX('2'!$D$1:$D$211,'2'!$R$1+A76)</f>
        <v>#NUM!</v>
      </c>
      <c r="F76" s="7" t="e">
        <f>IF('2'!$N$3=0,IF(C76&lt;&gt;C75,1,0),IF(C76&lt;&gt;C77,1,0))</f>
        <v>#NUM!</v>
      </c>
      <c r="G76" s="7" t="e">
        <f t="shared" si="18"/>
        <v>#NUM!</v>
      </c>
      <c r="H76" s="7" t="e">
        <f t="shared" si="19"/>
        <v>#NUM!</v>
      </c>
      <c r="I76" s="7">
        <f t="shared" si="20"/>
        <v>30</v>
      </c>
      <c r="J76" s="7" t="e">
        <f>IF(Résumé!$W$4=0,IF(B76&gt;=Résumé!$Y$6,1,0),IF(B77&lt;=Résumé!$Y$6,0,1))</f>
        <v>#NUM!</v>
      </c>
      <c r="K76" s="7" t="e">
        <f t="shared" si="21"/>
        <v>#NUM!</v>
      </c>
      <c r="L76" s="7" t="e">
        <f t="shared" si="15"/>
        <v>#NUM!</v>
      </c>
      <c r="M76" s="7" t="e">
        <f t="shared" si="22"/>
        <v>#NUM!</v>
      </c>
      <c r="N76" s="7" t="e">
        <f>IF(L76&gt;0,INDEX('2'!$F$1:$F$211,'2'!$R$1+A76),0)</f>
        <v>#NUM!</v>
      </c>
      <c r="O76" s="7" t="e">
        <f t="shared" si="23"/>
        <v>#NUM!</v>
      </c>
      <c r="Q76" s="7" t="e">
        <f t="shared" si="24"/>
        <v>#NUM!</v>
      </c>
      <c r="R76" s="7" t="e">
        <f t="shared" si="25"/>
        <v>#NUM!</v>
      </c>
      <c r="S76" s="7" t="e">
        <f>IF(R76=2,INDEX('2'!$F$1:$F$211,'2'!$R$1+A76),0)</f>
        <v>#NUM!</v>
      </c>
      <c r="T76" s="7" t="e">
        <f t="shared" si="26"/>
        <v>#NUM!</v>
      </c>
      <c r="V76" s="7" t="e">
        <f t="shared" si="27"/>
        <v>#NUM!</v>
      </c>
      <c r="W76" s="7" t="e">
        <f>IF(J76=0,C76,INDEX('2'!$H$2:$H$277,O76))</f>
        <v>#NUM!</v>
      </c>
      <c r="X76" s="7" t="e">
        <f>IF(J76=0,D76,INDEX('2'!$I$2:$I$277,O76))</f>
        <v>#NUM!</v>
      </c>
      <c r="Y76" s="7" t="e">
        <f>IF(J76=0,E76,INDEX('2'!$J$2:$J$277,O76))</f>
        <v>#NUM!</v>
      </c>
      <c r="AA76" s="7" t="e">
        <f t="shared" si="28"/>
        <v>#NUM!</v>
      </c>
      <c r="AB76" s="7" t="e">
        <f>IF(Q76=0,C76,INDEX('2'!$H$2:$H$300,T76))</f>
        <v>#NUM!</v>
      </c>
      <c r="AC76" s="7" t="e">
        <f>IF(Q76=0,D76,INDEX('2'!$I$2:$I$300,T76))</f>
        <v>#NUM!</v>
      </c>
      <c r="AD76" s="7" t="e">
        <f>IF(Q76=0,E76,INDEX('2'!$J$2:$J$300,T76))</f>
        <v>#NUM!</v>
      </c>
      <c r="AF76" s="7" t="e">
        <f t="shared" si="16"/>
        <v>#NUM!</v>
      </c>
      <c r="AG76" s="7" t="e">
        <f t="shared" si="17"/>
        <v>#NUM!</v>
      </c>
    </row>
    <row r="77" spans="1:33" x14ac:dyDescent="0.35">
      <c r="A77" s="7">
        <v>73</v>
      </c>
      <c r="B77" s="72">
        <v>47331</v>
      </c>
      <c r="C77" s="7" t="e">
        <f>INDEX('2'!$B$1:$B$211,'2'!$R$1+A77)</f>
        <v>#NUM!</v>
      </c>
      <c r="D77" s="7" t="e">
        <f>INDEX('2'!$C$1:$C$211,'2'!$R$1+A77)</f>
        <v>#NUM!</v>
      </c>
      <c r="E77" s="7" t="e">
        <f>INDEX('2'!$D$1:$D$211,'2'!$R$1+A77)</f>
        <v>#NUM!</v>
      </c>
      <c r="F77" s="7" t="e">
        <f>IF('2'!$N$3=0,IF(C77&lt;&gt;C76,1,0),IF(C77&lt;&gt;C78,1,0))</f>
        <v>#NUM!</v>
      </c>
      <c r="G77" s="7" t="e">
        <f t="shared" si="18"/>
        <v>#NUM!</v>
      </c>
      <c r="H77" s="7" t="e">
        <f t="shared" si="19"/>
        <v>#NUM!</v>
      </c>
      <c r="I77" s="7">
        <f t="shared" si="20"/>
        <v>31</v>
      </c>
      <c r="J77" s="7" t="e">
        <f>IF(Résumé!$W$4=0,IF(B77&gt;=Résumé!$Y$6,1,0),IF(B78&lt;=Résumé!$Y$6,0,1))</f>
        <v>#NUM!</v>
      </c>
      <c r="K77" s="7" t="e">
        <f t="shared" si="21"/>
        <v>#NUM!</v>
      </c>
      <c r="L77" s="7" t="e">
        <f t="shared" si="15"/>
        <v>#NUM!</v>
      </c>
      <c r="M77" s="7" t="e">
        <f t="shared" si="22"/>
        <v>#NUM!</v>
      </c>
      <c r="N77" s="7" t="e">
        <f>IF(L77&gt;0,INDEX('2'!$F$1:$F$211,'2'!$R$1+A77),0)</f>
        <v>#NUM!</v>
      </c>
      <c r="O77" s="7" t="e">
        <f t="shared" si="23"/>
        <v>#NUM!</v>
      </c>
      <c r="Q77" s="7" t="e">
        <f t="shared" si="24"/>
        <v>#NUM!</v>
      </c>
      <c r="R77" s="7" t="e">
        <f t="shared" si="25"/>
        <v>#NUM!</v>
      </c>
      <c r="S77" s="7" t="e">
        <f>IF(R77=2,INDEX('2'!$F$1:$F$211,'2'!$R$1+A77),0)</f>
        <v>#NUM!</v>
      </c>
      <c r="T77" s="7" t="e">
        <f t="shared" si="26"/>
        <v>#NUM!</v>
      </c>
      <c r="V77" s="7" t="e">
        <f t="shared" si="27"/>
        <v>#NUM!</v>
      </c>
      <c r="W77" s="7" t="e">
        <f>IF(J77=0,C77,INDEX('2'!$H$2:$H$277,O77))</f>
        <v>#NUM!</v>
      </c>
      <c r="X77" s="7" t="e">
        <f>IF(J77=0,D77,INDEX('2'!$I$2:$I$277,O77))</f>
        <v>#NUM!</v>
      </c>
      <c r="Y77" s="7" t="e">
        <f>IF(J77=0,E77,INDEX('2'!$J$2:$J$277,O77))</f>
        <v>#NUM!</v>
      </c>
      <c r="AA77" s="7" t="e">
        <f t="shared" si="28"/>
        <v>#NUM!</v>
      </c>
      <c r="AB77" s="7" t="e">
        <f>IF(Q77=0,C77,INDEX('2'!$H$2:$H$300,T77))</f>
        <v>#NUM!</v>
      </c>
      <c r="AC77" s="7" t="e">
        <f>IF(Q77=0,D77,INDEX('2'!$I$2:$I$300,T77))</f>
        <v>#NUM!</v>
      </c>
      <c r="AD77" s="7" t="e">
        <f>IF(Q77=0,E77,INDEX('2'!$J$2:$J$300,T77))</f>
        <v>#NUM!</v>
      </c>
      <c r="AF77" s="7" t="e">
        <f t="shared" si="16"/>
        <v>#NUM!</v>
      </c>
      <c r="AG77" s="7" t="e">
        <f t="shared" si="17"/>
        <v>#NUM!</v>
      </c>
    </row>
    <row r="78" spans="1:33" x14ac:dyDescent="0.35">
      <c r="A78" s="7">
        <v>74</v>
      </c>
      <c r="B78" s="72">
        <v>47362</v>
      </c>
      <c r="C78" s="7" t="e">
        <f>INDEX('2'!$B$1:$B$211,'2'!$R$1+A78)</f>
        <v>#NUM!</v>
      </c>
      <c r="D78" s="7" t="e">
        <f>INDEX('2'!$C$1:$C$211,'2'!$R$1+A78)</f>
        <v>#NUM!</v>
      </c>
      <c r="E78" s="7" t="e">
        <f>INDEX('2'!$D$1:$D$211,'2'!$R$1+A78)</f>
        <v>#NUM!</v>
      </c>
      <c r="F78" s="7" t="e">
        <f>IF('2'!$N$3=0,IF(C78&lt;&gt;C77,1,0),IF(C78&lt;&gt;C79,1,0))</f>
        <v>#NUM!</v>
      </c>
      <c r="G78" s="7" t="e">
        <f t="shared" si="18"/>
        <v>#NUM!</v>
      </c>
      <c r="H78" s="7" t="e">
        <f t="shared" si="19"/>
        <v>#NUM!</v>
      </c>
      <c r="I78" s="7">
        <f t="shared" si="20"/>
        <v>31</v>
      </c>
      <c r="J78" s="7" t="e">
        <f>IF(Résumé!$W$4=0,IF(B78&gt;=Résumé!$Y$6,1,0),IF(B79&lt;=Résumé!$Y$6,0,1))</f>
        <v>#NUM!</v>
      </c>
      <c r="K78" s="7" t="e">
        <f t="shared" si="21"/>
        <v>#NUM!</v>
      </c>
      <c r="L78" s="7" t="e">
        <f t="shared" si="15"/>
        <v>#NUM!</v>
      </c>
      <c r="M78" s="7" t="e">
        <f t="shared" si="22"/>
        <v>#NUM!</v>
      </c>
      <c r="N78" s="7" t="e">
        <f>IF(L78&gt;0,INDEX('2'!$F$1:$F$211,'2'!$R$1+A78),0)</f>
        <v>#NUM!</v>
      </c>
      <c r="O78" s="7" t="e">
        <f t="shared" si="23"/>
        <v>#NUM!</v>
      </c>
      <c r="Q78" s="7" t="e">
        <f t="shared" si="24"/>
        <v>#NUM!</v>
      </c>
      <c r="R78" s="7" t="e">
        <f t="shared" si="25"/>
        <v>#NUM!</v>
      </c>
      <c r="S78" s="7" t="e">
        <f>IF(R78=2,INDEX('2'!$F$1:$F$211,'2'!$R$1+A78),0)</f>
        <v>#NUM!</v>
      </c>
      <c r="T78" s="7" t="e">
        <f t="shared" si="26"/>
        <v>#NUM!</v>
      </c>
      <c r="V78" s="7" t="e">
        <f t="shared" si="27"/>
        <v>#NUM!</v>
      </c>
      <c r="W78" s="7" t="e">
        <f>IF(J78=0,C78,INDEX('2'!$H$2:$H$277,O78))</f>
        <v>#NUM!</v>
      </c>
      <c r="X78" s="7" t="e">
        <f>IF(J78=0,D78,INDEX('2'!$I$2:$I$277,O78))</f>
        <v>#NUM!</v>
      </c>
      <c r="Y78" s="7" t="e">
        <f>IF(J78=0,E78,INDEX('2'!$J$2:$J$277,O78))</f>
        <v>#NUM!</v>
      </c>
      <c r="AA78" s="7" t="e">
        <f t="shared" si="28"/>
        <v>#NUM!</v>
      </c>
      <c r="AB78" s="7" t="e">
        <f>IF(Q78=0,C78,INDEX('2'!$H$2:$H$300,T78))</f>
        <v>#NUM!</v>
      </c>
      <c r="AC78" s="7" t="e">
        <f>IF(Q78=0,D78,INDEX('2'!$I$2:$I$300,T78))</f>
        <v>#NUM!</v>
      </c>
      <c r="AD78" s="7" t="e">
        <f>IF(Q78=0,E78,INDEX('2'!$J$2:$J$300,T78))</f>
        <v>#NUM!</v>
      </c>
      <c r="AF78" s="7" t="e">
        <f t="shared" si="16"/>
        <v>#NUM!</v>
      </c>
      <c r="AG78" s="7" t="e">
        <f t="shared" si="17"/>
        <v>#NUM!</v>
      </c>
    </row>
    <row r="79" spans="1:33" x14ac:dyDescent="0.35">
      <c r="A79" s="7">
        <v>75</v>
      </c>
      <c r="B79" s="72">
        <v>47392</v>
      </c>
      <c r="C79" s="7" t="e">
        <f>INDEX('2'!$B$1:$B$211,'2'!$R$1+A79)</f>
        <v>#NUM!</v>
      </c>
      <c r="D79" s="7" t="e">
        <f>INDEX('2'!$C$1:$C$211,'2'!$R$1+A79)</f>
        <v>#NUM!</v>
      </c>
      <c r="E79" s="7" t="e">
        <f>INDEX('2'!$D$1:$D$211,'2'!$R$1+A79)</f>
        <v>#NUM!</v>
      </c>
      <c r="F79" s="7" t="e">
        <f>IF('2'!$N$3=0,IF(C79&lt;&gt;C78,1,0),IF(C79&lt;&gt;C80,1,0))</f>
        <v>#NUM!</v>
      </c>
      <c r="G79" s="7" t="e">
        <f t="shared" si="18"/>
        <v>#NUM!</v>
      </c>
      <c r="H79" s="7" t="e">
        <f t="shared" si="19"/>
        <v>#NUM!</v>
      </c>
      <c r="I79" s="7">
        <f t="shared" si="20"/>
        <v>30</v>
      </c>
      <c r="J79" s="7" t="e">
        <f>IF(Résumé!$W$4=0,IF(B79&gt;=Résumé!$Y$6,1,0),IF(B80&lt;=Résumé!$Y$6,0,1))</f>
        <v>#NUM!</v>
      </c>
      <c r="K79" s="7" t="e">
        <f t="shared" si="21"/>
        <v>#NUM!</v>
      </c>
      <c r="L79" s="7" t="e">
        <f t="shared" si="15"/>
        <v>#NUM!</v>
      </c>
      <c r="M79" s="7" t="e">
        <f t="shared" si="22"/>
        <v>#NUM!</v>
      </c>
      <c r="N79" s="7" t="e">
        <f>IF(L79&gt;0,INDEX('2'!$F$1:$F$211,'2'!$R$1+A79),0)</f>
        <v>#NUM!</v>
      </c>
      <c r="O79" s="7" t="e">
        <f t="shared" si="23"/>
        <v>#NUM!</v>
      </c>
      <c r="Q79" s="7" t="e">
        <f t="shared" si="24"/>
        <v>#NUM!</v>
      </c>
      <c r="R79" s="7" t="e">
        <f t="shared" si="25"/>
        <v>#NUM!</v>
      </c>
      <c r="S79" s="7" t="e">
        <f>IF(R79=2,INDEX('2'!$F$1:$F$211,'2'!$R$1+A79),0)</f>
        <v>#NUM!</v>
      </c>
      <c r="T79" s="7" t="e">
        <f t="shared" si="26"/>
        <v>#NUM!</v>
      </c>
      <c r="V79" s="7" t="e">
        <f t="shared" si="27"/>
        <v>#NUM!</v>
      </c>
      <c r="W79" s="7" t="e">
        <f>IF(J79=0,C79,INDEX('2'!$H$2:$H$277,O79))</f>
        <v>#NUM!</v>
      </c>
      <c r="X79" s="7" t="e">
        <f>IF(J79=0,D79,INDEX('2'!$I$2:$I$277,O79))</f>
        <v>#NUM!</v>
      </c>
      <c r="Y79" s="7" t="e">
        <f>IF(J79=0,E79,INDEX('2'!$J$2:$J$277,O79))</f>
        <v>#NUM!</v>
      </c>
      <c r="AA79" s="7" t="e">
        <f t="shared" si="28"/>
        <v>#NUM!</v>
      </c>
      <c r="AB79" s="7" t="e">
        <f>IF(Q79=0,C79,INDEX('2'!$H$2:$H$300,T79))</f>
        <v>#NUM!</v>
      </c>
      <c r="AC79" s="7" t="e">
        <f>IF(Q79=0,D79,INDEX('2'!$I$2:$I$300,T79))</f>
        <v>#NUM!</v>
      </c>
      <c r="AD79" s="7" t="e">
        <f>IF(Q79=0,E79,INDEX('2'!$J$2:$J$300,T79))</f>
        <v>#NUM!</v>
      </c>
      <c r="AF79" s="7" t="e">
        <f t="shared" si="16"/>
        <v>#NUM!</v>
      </c>
      <c r="AG79" s="7" t="e">
        <f t="shared" si="17"/>
        <v>#NUM!</v>
      </c>
    </row>
    <row r="80" spans="1:33" x14ac:dyDescent="0.35">
      <c r="A80" s="7">
        <v>76</v>
      </c>
      <c r="B80" s="72">
        <v>47423</v>
      </c>
      <c r="C80" s="7" t="e">
        <f>INDEX('2'!$B$1:$B$211,'2'!$R$1+A80)</f>
        <v>#NUM!</v>
      </c>
      <c r="D80" s="7" t="e">
        <f>INDEX('2'!$C$1:$C$211,'2'!$R$1+A80)</f>
        <v>#NUM!</v>
      </c>
      <c r="E80" s="7" t="e">
        <f>INDEX('2'!$D$1:$D$211,'2'!$R$1+A80)</f>
        <v>#NUM!</v>
      </c>
      <c r="F80" s="7" t="e">
        <f>IF('2'!$N$3=0,IF(C80&lt;&gt;C79,1,0),IF(C80&lt;&gt;C81,1,0))</f>
        <v>#NUM!</v>
      </c>
      <c r="G80" s="7" t="e">
        <f t="shared" si="18"/>
        <v>#NUM!</v>
      </c>
      <c r="H80" s="7" t="e">
        <f t="shared" si="19"/>
        <v>#NUM!</v>
      </c>
      <c r="I80" s="7">
        <f t="shared" si="20"/>
        <v>31</v>
      </c>
      <c r="J80" s="7" t="e">
        <f>IF(Résumé!$W$4=0,IF(B80&gt;=Résumé!$Y$6,1,0),IF(B81&lt;=Résumé!$Y$6,0,1))</f>
        <v>#NUM!</v>
      </c>
      <c r="K80" s="7" t="e">
        <f t="shared" si="21"/>
        <v>#NUM!</v>
      </c>
      <c r="L80" s="7" t="e">
        <f t="shared" si="15"/>
        <v>#NUM!</v>
      </c>
      <c r="M80" s="7" t="e">
        <f t="shared" si="22"/>
        <v>#NUM!</v>
      </c>
      <c r="N80" s="7" t="e">
        <f>IF(L80&gt;0,INDEX('2'!$F$1:$F$211,'2'!$R$1+A80),0)</f>
        <v>#NUM!</v>
      </c>
      <c r="O80" s="7" t="e">
        <f t="shared" si="23"/>
        <v>#NUM!</v>
      </c>
      <c r="Q80" s="7" t="e">
        <f t="shared" si="24"/>
        <v>#NUM!</v>
      </c>
      <c r="R80" s="7" t="e">
        <f t="shared" si="25"/>
        <v>#NUM!</v>
      </c>
      <c r="S80" s="7" t="e">
        <f>IF(R80=2,INDEX('2'!$F$1:$F$211,'2'!$R$1+A80),0)</f>
        <v>#NUM!</v>
      </c>
      <c r="T80" s="7" t="e">
        <f t="shared" si="26"/>
        <v>#NUM!</v>
      </c>
      <c r="V80" s="7" t="e">
        <f t="shared" si="27"/>
        <v>#NUM!</v>
      </c>
      <c r="W80" s="7" t="e">
        <f>IF(J80=0,C80,INDEX('2'!$H$2:$H$277,O80))</f>
        <v>#NUM!</v>
      </c>
      <c r="X80" s="7" t="e">
        <f>IF(J80=0,D80,INDEX('2'!$I$2:$I$277,O80))</f>
        <v>#NUM!</v>
      </c>
      <c r="Y80" s="7" t="e">
        <f>IF(J80=0,E80,INDEX('2'!$J$2:$J$277,O80))</f>
        <v>#NUM!</v>
      </c>
      <c r="AA80" s="7" t="e">
        <f t="shared" si="28"/>
        <v>#NUM!</v>
      </c>
      <c r="AB80" s="7" t="e">
        <f>IF(Q80=0,C80,INDEX('2'!$H$2:$H$300,T80))</f>
        <v>#NUM!</v>
      </c>
      <c r="AC80" s="7" t="e">
        <f>IF(Q80=0,D80,INDEX('2'!$I$2:$I$300,T80))</f>
        <v>#NUM!</v>
      </c>
      <c r="AD80" s="7" t="e">
        <f>IF(Q80=0,E80,INDEX('2'!$J$2:$J$300,T80))</f>
        <v>#NUM!</v>
      </c>
      <c r="AF80" s="7" t="e">
        <f t="shared" si="16"/>
        <v>#NUM!</v>
      </c>
      <c r="AG80" s="7" t="e">
        <f t="shared" si="17"/>
        <v>#NUM!</v>
      </c>
    </row>
    <row r="81" spans="1:33" x14ac:dyDescent="0.35">
      <c r="A81" s="7">
        <v>77</v>
      </c>
      <c r="B81" s="72">
        <v>47453</v>
      </c>
      <c r="C81" s="7" t="e">
        <f>INDEX('2'!$B$1:$B$211,'2'!$R$1+A81)</f>
        <v>#NUM!</v>
      </c>
      <c r="D81" s="7" t="e">
        <f>INDEX('2'!$C$1:$C$211,'2'!$R$1+A81)</f>
        <v>#NUM!</v>
      </c>
      <c r="E81" s="7" t="e">
        <f>INDEX('2'!$D$1:$D$211,'2'!$R$1+A81)</f>
        <v>#NUM!</v>
      </c>
      <c r="F81" s="7" t="e">
        <f>IF('2'!$N$3=0,IF(C81&lt;&gt;C80,1,0),IF(C81&lt;&gt;C82,1,0))</f>
        <v>#NUM!</v>
      </c>
      <c r="G81" s="7" t="e">
        <f t="shared" si="18"/>
        <v>#NUM!</v>
      </c>
      <c r="H81" s="7" t="e">
        <f t="shared" si="19"/>
        <v>#NUM!</v>
      </c>
      <c r="I81" s="7">
        <f t="shared" si="20"/>
        <v>30</v>
      </c>
      <c r="J81" s="7" t="e">
        <f>IF(Résumé!$W$4=0,IF(B81&gt;=Résumé!$Y$6,1,0),IF(B82&lt;=Résumé!$Y$6,0,1))</f>
        <v>#NUM!</v>
      </c>
      <c r="K81" s="7" t="e">
        <f t="shared" si="21"/>
        <v>#NUM!</v>
      </c>
      <c r="L81" s="7" t="e">
        <f t="shared" si="15"/>
        <v>#NUM!</v>
      </c>
      <c r="M81" s="7" t="e">
        <f t="shared" si="22"/>
        <v>#NUM!</v>
      </c>
      <c r="N81" s="7" t="e">
        <f>IF(L81&gt;0,INDEX('2'!$F$1:$F$211,'2'!$R$1+A81),0)</f>
        <v>#NUM!</v>
      </c>
      <c r="O81" s="7" t="e">
        <f t="shared" si="23"/>
        <v>#NUM!</v>
      </c>
      <c r="Q81" s="7" t="e">
        <f t="shared" si="24"/>
        <v>#NUM!</v>
      </c>
      <c r="R81" s="7" t="e">
        <f t="shared" si="25"/>
        <v>#NUM!</v>
      </c>
      <c r="S81" s="7" t="e">
        <f>IF(R81=2,INDEX('2'!$F$1:$F$211,'2'!$R$1+A81),0)</f>
        <v>#NUM!</v>
      </c>
      <c r="T81" s="7" t="e">
        <f t="shared" si="26"/>
        <v>#NUM!</v>
      </c>
      <c r="V81" s="7" t="e">
        <f t="shared" si="27"/>
        <v>#NUM!</v>
      </c>
      <c r="W81" s="7" t="e">
        <f>IF(J81=0,C81,INDEX('2'!$H$2:$H$277,O81))</f>
        <v>#NUM!</v>
      </c>
      <c r="X81" s="7" t="e">
        <f>IF(J81=0,D81,INDEX('2'!$I$2:$I$277,O81))</f>
        <v>#NUM!</v>
      </c>
      <c r="Y81" s="7" t="e">
        <f>IF(J81=0,E81,INDEX('2'!$J$2:$J$277,O81))</f>
        <v>#NUM!</v>
      </c>
      <c r="AA81" s="7" t="e">
        <f t="shared" si="28"/>
        <v>#NUM!</v>
      </c>
      <c r="AB81" s="7" t="e">
        <f>IF(Q81=0,C81,INDEX('2'!$H$2:$H$300,T81))</f>
        <v>#NUM!</v>
      </c>
      <c r="AC81" s="7" t="e">
        <f>IF(Q81=0,D81,INDEX('2'!$I$2:$I$300,T81))</f>
        <v>#NUM!</v>
      </c>
      <c r="AD81" s="7" t="e">
        <f>IF(Q81=0,E81,INDEX('2'!$J$2:$J$300,T81))</f>
        <v>#NUM!</v>
      </c>
      <c r="AF81" s="7" t="e">
        <f t="shared" si="16"/>
        <v>#NUM!</v>
      </c>
      <c r="AG81" s="7" t="e">
        <f t="shared" si="17"/>
        <v>#NUM!</v>
      </c>
    </row>
    <row r="82" spans="1:33" x14ac:dyDescent="0.35">
      <c r="A82" s="7">
        <v>78</v>
      </c>
      <c r="B82" s="72">
        <v>47484</v>
      </c>
      <c r="C82" s="7" t="e">
        <f>INDEX('2'!$B$1:$B$211,'2'!$R$1+A82)</f>
        <v>#NUM!</v>
      </c>
      <c r="D82" s="7" t="e">
        <f>INDEX('2'!$C$1:$C$211,'2'!$R$1+A82)</f>
        <v>#NUM!</v>
      </c>
      <c r="E82" s="7" t="e">
        <f>INDEX('2'!$D$1:$D$211,'2'!$R$1+A82)</f>
        <v>#NUM!</v>
      </c>
      <c r="F82" s="7" t="e">
        <f>IF('2'!$N$3=0,IF(C82&lt;&gt;C81,1,0),IF(C82&lt;&gt;C83,1,0))</f>
        <v>#NUM!</v>
      </c>
      <c r="G82" s="7" t="e">
        <f t="shared" si="18"/>
        <v>#NUM!</v>
      </c>
      <c r="H82" s="7" t="e">
        <f t="shared" si="19"/>
        <v>#NUM!</v>
      </c>
      <c r="I82" s="7">
        <f t="shared" si="20"/>
        <v>31</v>
      </c>
      <c r="J82" s="7" t="e">
        <f>IF(Résumé!$W$4=0,IF(B82&gt;=Résumé!$Y$6,1,0),IF(B83&lt;=Résumé!$Y$6,0,1))</f>
        <v>#NUM!</v>
      </c>
      <c r="K82" s="7" t="e">
        <f t="shared" si="21"/>
        <v>#NUM!</v>
      </c>
      <c r="L82" s="7" t="e">
        <f t="shared" si="15"/>
        <v>#NUM!</v>
      </c>
      <c r="M82" s="7" t="e">
        <f t="shared" si="22"/>
        <v>#NUM!</v>
      </c>
      <c r="N82" s="7" t="e">
        <f>IF(L82&gt;0,INDEX('2'!$F$1:$F$211,'2'!$R$1+A82),0)</f>
        <v>#NUM!</v>
      </c>
      <c r="O82" s="7" t="e">
        <f t="shared" si="23"/>
        <v>#NUM!</v>
      </c>
      <c r="Q82" s="7" t="e">
        <f t="shared" si="24"/>
        <v>#NUM!</v>
      </c>
      <c r="R82" s="7" t="e">
        <f t="shared" si="25"/>
        <v>#NUM!</v>
      </c>
      <c r="S82" s="7" t="e">
        <f>IF(R82=2,INDEX('2'!$F$1:$F$211,'2'!$R$1+A82),0)</f>
        <v>#NUM!</v>
      </c>
      <c r="T82" s="7" t="e">
        <f t="shared" si="26"/>
        <v>#NUM!</v>
      </c>
      <c r="V82" s="7" t="e">
        <f t="shared" si="27"/>
        <v>#NUM!</v>
      </c>
      <c r="W82" s="7" t="e">
        <f>IF(J82=0,C82,INDEX('2'!$H$2:$H$277,O82))</f>
        <v>#NUM!</v>
      </c>
      <c r="X82" s="7" t="e">
        <f>IF(J82=0,D82,INDEX('2'!$I$2:$I$277,O82))</f>
        <v>#NUM!</v>
      </c>
      <c r="Y82" s="7" t="e">
        <f>IF(J82=0,E82,INDEX('2'!$J$2:$J$277,O82))</f>
        <v>#NUM!</v>
      </c>
      <c r="AA82" s="7" t="e">
        <f t="shared" si="28"/>
        <v>#NUM!</v>
      </c>
      <c r="AB82" s="7" t="e">
        <f>IF(Q82=0,C82,INDEX('2'!$H$2:$H$300,T82))</f>
        <v>#NUM!</v>
      </c>
      <c r="AC82" s="7" t="e">
        <f>IF(Q82=0,D82,INDEX('2'!$I$2:$I$300,T82))</f>
        <v>#NUM!</v>
      </c>
      <c r="AD82" s="7" t="e">
        <f>IF(Q82=0,E82,INDEX('2'!$J$2:$J$300,T82))</f>
        <v>#NUM!</v>
      </c>
      <c r="AF82" s="7" t="e">
        <f t="shared" si="16"/>
        <v>#NUM!</v>
      </c>
      <c r="AG82" s="7" t="e">
        <f t="shared" si="17"/>
        <v>#NUM!</v>
      </c>
    </row>
    <row r="83" spans="1:33" x14ac:dyDescent="0.35">
      <c r="A83" s="7">
        <v>79</v>
      </c>
      <c r="B83" s="72">
        <v>47515</v>
      </c>
      <c r="C83" s="7" t="e">
        <f>INDEX('2'!$B$1:$B$211,'2'!$R$1+A83)</f>
        <v>#NUM!</v>
      </c>
      <c r="D83" s="7" t="e">
        <f>INDEX('2'!$C$1:$C$211,'2'!$R$1+A83)</f>
        <v>#NUM!</v>
      </c>
      <c r="E83" s="7" t="e">
        <f>INDEX('2'!$D$1:$D$211,'2'!$R$1+A83)</f>
        <v>#NUM!</v>
      </c>
      <c r="F83" s="7" t="e">
        <f>IF('2'!$N$3=0,IF(C83&lt;&gt;C82,1,0),IF(C83&lt;&gt;C84,1,0))</f>
        <v>#NUM!</v>
      </c>
      <c r="G83" s="7" t="e">
        <f t="shared" si="18"/>
        <v>#NUM!</v>
      </c>
      <c r="H83" s="7" t="e">
        <f t="shared" si="19"/>
        <v>#NUM!</v>
      </c>
      <c r="I83" s="7">
        <f t="shared" si="20"/>
        <v>31</v>
      </c>
      <c r="J83" s="7" t="e">
        <f>IF(Résumé!$W$4=0,IF(B83&gt;=Résumé!$Y$6,1,0),IF(B84&lt;=Résumé!$Y$6,0,1))</f>
        <v>#NUM!</v>
      </c>
      <c r="K83" s="7" t="e">
        <f t="shared" si="21"/>
        <v>#NUM!</v>
      </c>
      <c r="L83" s="7" t="e">
        <f t="shared" si="15"/>
        <v>#NUM!</v>
      </c>
      <c r="M83" s="7" t="e">
        <f t="shared" si="22"/>
        <v>#NUM!</v>
      </c>
      <c r="N83" s="7" t="e">
        <f>IF(L83&gt;0,INDEX('2'!$F$1:$F$211,'2'!$R$1+A83),0)</f>
        <v>#NUM!</v>
      </c>
      <c r="O83" s="7" t="e">
        <f t="shared" si="23"/>
        <v>#NUM!</v>
      </c>
      <c r="Q83" s="7" t="e">
        <f t="shared" si="24"/>
        <v>#NUM!</v>
      </c>
      <c r="R83" s="7" t="e">
        <f t="shared" si="25"/>
        <v>#NUM!</v>
      </c>
      <c r="S83" s="7" t="e">
        <f>IF(R83=2,INDEX('2'!$F$1:$F$211,'2'!$R$1+A83),0)</f>
        <v>#NUM!</v>
      </c>
      <c r="T83" s="7" t="e">
        <f t="shared" si="26"/>
        <v>#NUM!</v>
      </c>
      <c r="V83" s="7" t="e">
        <f t="shared" si="27"/>
        <v>#NUM!</v>
      </c>
      <c r="W83" s="7" t="e">
        <f>IF(J83=0,C83,INDEX('2'!$H$2:$H$277,O83))</f>
        <v>#NUM!</v>
      </c>
      <c r="X83" s="7" t="e">
        <f>IF(J83=0,D83,INDEX('2'!$I$2:$I$277,O83))</f>
        <v>#NUM!</v>
      </c>
      <c r="Y83" s="7" t="e">
        <f>IF(J83=0,E83,INDEX('2'!$J$2:$J$277,O83))</f>
        <v>#NUM!</v>
      </c>
      <c r="AA83" s="7" t="e">
        <f t="shared" si="28"/>
        <v>#NUM!</v>
      </c>
      <c r="AB83" s="7" t="e">
        <f>IF(Q83=0,C83,INDEX('2'!$H$2:$H$300,T83))</f>
        <v>#NUM!</v>
      </c>
      <c r="AC83" s="7" t="e">
        <f>IF(Q83=0,D83,INDEX('2'!$I$2:$I$300,T83))</f>
        <v>#NUM!</v>
      </c>
      <c r="AD83" s="7" t="e">
        <f>IF(Q83=0,E83,INDEX('2'!$J$2:$J$300,T83))</f>
        <v>#NUM!</v>
      </c>
      <c r="AF83" s="7" t="e">
        <f t="shared" si="16"/>
        <v>#NUM!</v>
      </c>
      <c r="AG83" s="7" t="e">
        <f t="shared" si="17"/>
        <v>#NUM!</v>
      </c>
    </row>
    <row r="84" spans="1:33" x14ac:dyDescent="0.35">
      <c r="A84" s="7">
        <v>80</v>
      </c>
      <c r="B84" s="72">
        <v>47543</v>
      </c>
      <c r="C84" s="7" t="e">
        <f>INDEX('2'!$B$1:$B$211,'2'!$R$1+A84)</f>
        <v>#NUM!</v>
      </c>
      <c r="D84" s="7" t="e">
        <f>INDEX('2'!$C$1:$C$211,'2'!$R$1+A84)</f>
        <v>#NUM!</v>
      </c>
      <c r="E84" s="7" t="e">
        <f>INDEX('2'!$D$1:$D$211,'2'!$R$1+A84)</f>
        <v>#NUM!</v>
      </c>
      <c r="F84" s="7" t="e">
        <f>IF('2'!$N$3=0,IF(C84&lt;&gt;C83,1,0),IF(C84&lt;&gt;C85,1,0))</f>
        <v>#NUM!</v>
      </c>
      <c r="G84" s="7" t="e">
        <f t="shared" si="18"/>
        <v>#NUM!</v>
      </c>
      <c r="H84" s="7" t="e">
        <f t="shared" si="19"/>
        <v>#NUM!</v>
      </c>
      <c r="I84" s="7">
        <f t="shared" si="20"/>
        <v>28</v>
      </c>
      <c r="J84" s="7" t="e">
        <f>IF(Résumé!$W$4=0,IF(B84&gt;=Résumé!$Y$6,1,0),IF(B85&lt;=Résumé!$Y$6,0,1))</f>
        <v>#NUM!</v>
      </c>
      <c r="K84" s="7" t="e">
        <f t="shared" si="21"/>
        <v>#NUM!</v>
      </c>
      <c r="L84" s="7" t="e">
        <f t="shared" si="15"/>
        <v>#NUM!</v>
      </c>
      <c r="M84" s="7" t="e">
        <f t="shared" si="22"/>
        <v>#NUM!</v>
      </c>
      <c r="N84" s="7" t="e">
        <f>IF(L84&gt;0,INDEX('2'!$F$1:$F$211,'2'!$R$1+A84),0)</f>
        <v>#NUM!</v>
      </c>
      <c r="O84" s="7" t="e">
        <f t="shared" si="23"/>
        <v>#NUM!</v>
      </c>
      <c r="Q84" s="7" t="e">
        <f t="shared" si="24"/>
        <v>#NUM!</v>
      </c>
      <c r="R84" s="7" t="e">
        <f t="shared" si="25"/>
        <v>#NUM!</v>
      </c>
      <c r="S84" s="7" t="e">
        <f>IF(R84=2,INDEX('2'!$F$1:$F$211,'2'!$R$1+A84),0)</f>
        <v>#NUM!</v>
      </c>
      <c r="T84" s="7" t="e">
        <f t="shared" si="26"/>
        <v>#NUM!</v>
      </c>
      <c r="V84" s="7" t="e">
        <f t="shared" si="27"/>
        <v>#NUM!</v>
      </c>
      <c r="W84" s="7" t="e">
        <f>IF(J84=0,C84,INDEX('2'!$H$2:$H$277,O84))</f>
        <v>#NUM!</v>
      </c>
      <c r="X84" s="7" t="e">
        <f>IF(J84=0,D84,INDEX('2'!$I$2:$I$277,O84))</f>
        <v>#NUM!</v>
      </c>
      <c r="Y84" s="7" t="e">
        <f>IF(J84=0,E84,INDEX('2'!$J$2:$J$277,O84))</f>
        <v>#NUM!</v>
      </c>
      <c r="AA84" s="7" t="e">
        <f t="shared" si="28"/>
        <v>#NUM!</v>
      </c>
      <c r="AB84" s="7" t="e">
        <f>IF(Q84=0,C84,INDEX('2'!$H$2:$H$300,T84))</f>
        <v>#NUM!</v>
      </c>
      <c r="AC84" s="7" t="e">
        <f>IF(Q84=0,D84,INDEX('2'!$I$2:$I$300,T84))</f>
        <v>#NUM!</v>
      </c>
      <c r="AD84" s="7" t="e">
        <f>IF(Q84=0,E84,INDEX('2'!$J$2:$J$300,T84))</f>
        <v>#NUM!</v>
      </c>
      <c r="AF84" s="7" t="e">
        <f t="shared" si="16"/>
        <v>#NUM!</v>
      </c>
      <c r="AG84" s="7" t="e">
        <f t="shared" si="17"/>
        <v>#NUM!</v>
      </c>
    </row>
    <row r="85" spans="1:33" x14ac:dyDescent="0.35">
      <c r="A85" s="7">
        <v>81</v>
      </c>
      <c r="B85" s="72">
        <v>47574</v>
      </c>
      <c r="C85" s="7" t="e">
        <f>INDEX('2'!$B$1:$B$211,'2'!$R$1+A85)</f>
        <v>#NUM!</v>
      </c>
      <c r="D85" s="7" t="e">
        <f>INDEX('2'!$C$1:$C$211,'2'!$R$1+A85)</f>
        <v>#NUM!</v>
      </c>
      <c r="E85" s="7" t="e">
        <f>INDEX('2'!$D$1:$D$211,'2'!$R$1+A85)</f>
        <v>#NUM!</v>
      </c>
      <c r="F85" s="7" t="e">
        <f>IF('2'!$N$3=0,IF(C85&lt;&gt;C84,1,0),IF(C85&lt;&gt;C86,1,0))</f>
        <v>#NUM!</v>
      </c>
      <c r="G85" s="7" t="e">
        <f t="shared" si="18"/>
        <v>#NUM!</v>
      </c>
      <c r="H85" s="7" t="e">
        <f t="shared" si="19"/>
        <v>#NUM!</v>
      </c>
      <c r="I85" s="7">
        <f t="shared" si="20"/>
        <v>31</v>
      </c>
      <c r="J85" s="7" t="e">
        <f>IF(Résumé!$W$4=0,IF(B85&gt;=Résumé!$Y$6,1,0),IF(B86&lt;=Résumé!$Y$6,0,1))</f>
        <v>#NUM!</v>
      </c>
      <c r="K85" s="7" t="e">
        <f t="shared" si="21"/>
        <v>#NUM!</v>
      </c>
      <c r="L85" s="7" t="e">
        <f t="shared" si="15"/>
        <v>#NUM!</v>
      </c>
      <c r="M85" s="7" t="e">
        <f t="shared" si="22"/>
        <v>#NUM!</v>
      </c>
      <c r="N85" s="7" t="e">
        <f>IF(L85&gt;0,INDEX('2'!$F$1:$F$211,'2'!$R$1+A85),0)</f>
        <v>#NUM!</v>
      </c>
      <c r="O85" s="7" t="e">
        <f t="shared" si="23"/>
        <v>#NUM!</v>
      </c>
      <c r="Q85" s="7" t="e">
        <f t="shared" si="24"/>
        <v>#NUM!</v>
      </c>
      <c r="R85" s="7" t="e">
        <f t="shared" si="25"/>
        <v>#NUM!</v>
      </c>
      <c r="S85" s="7" t="e">
        <f>IF(R85=2,INDEX('2'!$F$1:$F$211,'2'!$R$1+A85),0)</f>
        <v>#NUM!</v>
      </c>
      <c r="T85" s="7" t="e">
        <f t="shared" si="26"/>
        <v>#NUM!</v>
      </c>
      <c r="V85" s="7" t="e">
        <f t="shared" si="27"/>
        <v>#NUM!</v>
      </c>
      <c r="W85" s="7" t="e">
        <f>IF(J85=0,C85,INDEX('2'!$H$2:$H$277,O85))</f>
        <v>#NUM!</v>
      </c>
      <c r="X85" s="7" t="e">
        <f>IF(J85=0,D85,INDEX('2'!$I$2:$I$277,O85))</f>
        <v>#NUM!</v>
      </c>
      <c r="Y85" s="7" t="e">
        <f>IF(J85=0,E85,INDEX('2'!$J$2:$J$277,O85))</f>
        <v>#NUM!</v>
      </c>
      <c r="AA85" s="7" t="e">
        <f t="shared" si="28"/>
        <v>#NUM!</v>
      </c>
      <c r="AB85" s="7" t="e">
        <f>IF(Q85=0,C85,INDEX('2'!$H$2:$H$300,T85))</f>
        <v>#NUM!</v>
      </c>
      <c r="AC85" s="7" t="e">
        <f>IF(Q85=0,D85,INDEX('2'!$I$2:$I$300,T85))</f>
        <v>#NUM!</v>
      </c>
      <c r="AD85" s="7" t="e">
        <f>IF(Q85=0,E85,INDEX('2'!$J$2:$J$300,T85))</f>
        <v>#NUM!</v>
      </c>
      <c r="AF85" s="7" t="e">
        <f t="shared" si="16"/>
        <v>#NUM!</v>
      </c>
      <c r="AG85" s="7" t="e">
        <f t="shared" si="17"/>
        <v>#NUM!</v>
      </c>
    </row>
    <row r="86" spans="1:33" x14ac:dyDescent="0.35">
      <c r="A86" s="7">
        <v>82</v>
      </c>
      <c r="B86" s="72">
        <v>47604</v>
      </c>
      <c r="C86" s="7" t="e">
        <f>INDEX('2'!$B$1:$B$211,'2'!$R$1+A86)</f>
        <v>#NUM!</v>
      </c>
      <c r="D86" s="7" t="e">
        <f>INDEX('2'!$C$1:$C$211,'2'!$R$1+A86)</f>
        <v>#NUM!</v>
      </c>
      <c r="E86" s="7" t="e">
        <f>INDEX('2'!$D$1:$D$211,'2'!$R$1+A86)</f>
        <v>#NUM!</v>
      </c>
      <c r="F86" s="7" t="e">
        <f>IF('2'!$N$3=0,IF(C86&lt;&gt;C85,1,0),IF(C86&lt;&gt;C87,1,0))</f>
        <v>#NUM!</v>
      </c>
      <c r="G86" s="7" t="e">
        <f t="shared" si="18"/>
        <v>#NUM!</v>
      </c>
      <c r="H86" s="7" t="e">
        <f t="shared" si="19"/>
        <v>#NUM!</v>
      </c>
      <c r="I86" s="7">
        <f t="shared" si="20"/>
        <v>30</v>
      </c>
      <c r="J86" s="7" t="e">
        <f>IF(Résumé!$W$4=0,IF(B86&gt;=Résumé!$Y$6,1,0),IF(B87&lt;=Résumé!$Y$6,0,1))</f>
        <v>#NUM!</v>
      </c>
      <c r="K86" s="7" t="e">
        <f t="shared" si="21"/>
        <v>#NUM!</v>
      </c>
      <c r="L86" s="7" t="e">
        <f t="shared" si="15"/>
        <v>#NUM!</v>
      </c>
      <c r="M86" s="7" t="e">
        <f t="shared" si="22"/>
        <v>#NUM!</v>
      </c>
      <c r="N86" s="7" t="e">
        <f>IF(L86&gt;0,INDEX('2'!$F$1:$F$211,'2'!$R$1+A86),0)</f>
        <v>#NUM!</v>
      </c>
      <c r="O86" s="7" t="e">
        <f t="shared" si="23"/>
        <v>#NUM!</v>
      </c>
      <c r="Q86" s="7" t="e">
        <f t="shared" si="24"/>
        <v>#NUM!</v>
      </c>
      <c r="R86" s="7" t="e">
        <f t="shared" si="25"/>
        <v>#NUM!</v>
      </c>
      <c r="S86" s="7" t="e">
        <f>IF(R86=2,INDEX('2'!$F$1:$F$211,'2'!$R$1+A86),0)</f>
        <v>#NUM!</v>
      </c>
      <c r="T86" s="7" t="e">
        <f t="shared" si="26"/>
        <v>#NUM!</v>
      </c>
      <c r="V86" s="7" t="e">
        <f t="shared" si="27"/>
        <v>#NUM!</v>
      </c>
      <c r="W86" s="7" t="e">
        <f>IF(J86=0,C86,INDEX('2'!$H$2:$H$277,O86))</f>
        <v>#NUM!</v>
      </c>
      <c r="X86" s="7" t="e">
        <f>IF(J86=0,D86,INDEX('2'!$I$2:$I$277,O86))</f>
        <v>#NUM!</v>
      </c>
      <c r="Y86" s="7" t="e">
        <f>IF(J86=0,E86,INDEX('2'!$J$2:$J$277,O86))</f>
        <v>#NUM!</v>
      </c>
      <c r="AA86" s="7" t="e">
        <f t="shared" si="28"/>
        <v>#NUM!</v>
      </c>
      <c r="AB86" s="7" t="e">
        <f>IF(Q86=0,C86,INDEX('2'!$H$2:$H$300,T86))</f>
        <v>#NUM!</v>
      </c>
      <c r="AC86" s="7" t="e">
        <f>IF(Q86=0,D86,INDEX('2'!$I$2:$I$300,T86))</f>
        <v>#NUM!</v>
      </c>
      <c r="AD86" s="7" t="e">
        <f>IF(Q86=0,E86,INDEX('2'!$J$2:$J$300,T86))</f>
        <v>#NUM!</v>
      </c>
      <c r="AF86" s="7" t="e">
        <f t="shared" si="16"/>
        <v>#NUM!</v>
      </c>
      <c r="AG86" s="7" t="e">
        <f t="shared" si="17"/>
        <v>#NUM!</v>
      </c>
    </row>
    <row r="87" spans="1:33" x14ac:dyDescent="0.35">
      <c r="A87" s="7">
        <v>83</v>
      </c>
      <c r="B87" s="72">
        <v>47635</v>
      </c>
      <c r="C87" s="7" t="e">
        <f>INDEX('2'!$B$1:$B$211,'2'!$R$1+A87)</f>
        <v>#NUM!</v>
      </c>
      <c r="D87" s="7" t="e">
        <f>INDEX('2'!$C$1:$C$211,'2'!$R$1+A87)</f>
        <v>#NUM!</v>
      </c>
      <c r="E87" s="7" t="e">
        <f>INDEX('2'!$D$1:$D$211,'2'!$R$1+A87)</f>
        <v>#NUM!</v>
      </c>
      <c r="F87" s="7" t="e">
        <f>IF('2'!$N$3=0,IF(C87&lt;&gt;C86,1,0),IF(C87&lt;&gt;C88,1,0))</f>
        <v>#NUM!</v>
      </c>
      <c r="G87" s="7" t="e">
        <f t="shared" si="18"/>
        <v>#NUM!</v>
      </c>
      <c r="H87" s="7" t="e">
        <f t="shared" si="19"/>
        <v>#NUM!</v>
      </c>
      <c r="I87" s="7">
        <f t="shared" si="20"/>
        <v>31</v>
      </c>
      <c r="J87" s="7" t="e">
        <f>IF(Résumé!$W$4=0,IF(B87&gt;=Résumé!$Y$6,1,0),IF(B88&lt;=Résumé!$Y$6,0,1))</f>
        <v>#NUM!</v>
      </c>
      <c r="K87" s="7" t="e">
        <f t="shared" si="21"/>
        <v>#NUM!</v>
      </c>
      <c r="L87" s="7" t="e">
        <f t="shared" si="15"/>
        <v>#NUM!</v>
      </c>
      <c r="M87" s="7" t="e">
        <f t="shared" si="22"/>
        <v>#NUM!</v>
      </c>
      <c r="N87" s="7" t="e">
        <f>IF(L87&gt;0,INDEX('2'!$F$1:$F$211,'2'!$R$1+A87),0)</f>
        <v>#NUM!</v>
      </c>
      <c r="O87" s="7" t="e">
        <f t="shared" si="23"/>
        <v>#NUM!</v>
      </c>
      <c r="Q87" s="7" t="e">
        <f t="shared" si="24"/>
        <v>#NUM!</v>
      </c>
      <c r="R87" s="7" t="e">
        <f t="shared" si="25"/>
        <v>#NUM!</v>
      </c>
      <c r="S87" s="7" t="e">
        <f>IF(R87=2,INDEX('2'!$F$1:$F$211,'2'!$R$1+A87),0)</f>
        <v>#NUM!</v>
      </c>
      <c r="T87" s="7" t="e">
        <f t="shared" si="26"/>
        <v>#NUM!</v>
      </c>
      <c r="V87" s="7" t="e">
        <f t="shared" si="27"/>
        <v>#NUM!</v>
      </c>
      <c r="W87" s="7" t="e">
        <f>IF(J87=0,C87,INDEX('2'!$H$2:$H$277,O87))</f>
        <v>#NUM!</v>
      </c>
      <c r="X87" s="7" t="e">
        <f>IF(J87=0,D87,INDEX('2'!$I$2:$I$277,O87))</f>
        <v>#NUM!</v>
      </c>
      <c r="Y87" s="7" t="e">
        <f>IF(J87=0,E87,INDEX('2'!$J$2:$J$277,O87))</f>
        <v>#NUM!</v>
      </c>
      <c r="AA87" s="7" t="e">
        <f t="shared" si="28"/>
        <v>#NUM!</v>
      </c>
      <c r="AB87" s="7" t="e">
        <f>IF(Q87=0,C87,INDEX('2'!$H$2:$H$300,T87))</f>
        <v>#NUM!</v>
      </c>
      <c r="AC87" s="7" t="e">
        <f>IF(Q87=0,D87,INDEX('2'!$I$2:$I$300,T87))</f>
        <v>#NUM!</v>
      </c>
      <c r="AD87" s="7" t="e">
        <f>IF(Q87=0,E87,INDEX('2'!$J$2:$J$300,T87))</f>
        <v>#NUM!</v>
      </c>
      <c r="AF87" s="7" t="e">
        <f t="shared" si="16"/>
        <v>#NUM!</v>
      </c>
      <c r="AG87" s="7" t="e">
        <f t="shared" si="17"/>
        <v>#NUM!</v>
      </c>
    </row>
    <row r="88" spans="1:33" x14ac:dyDescent="0.35">
      <c r="A88" s="7">
        <v>84</v>
      </c>
      <c r="B88" s="72">
        <v>47665</v>
      </c>
      <c r="C88" s="7" t="e">
        <f>INDEX('2'!$B$1:$B$211,'2'!$R$1+A88)</f>
        <v>#NUM!</v>
      </c>
      <c r="D88" s="7" t="e">
        <f>INDEX('2'!$C$1:$C$211,'2'!$R$1+A88)</f>
        <v>#NUM!</v>
      </c>
      <c r="E88" s="7" t="e">
        <f>INDEX('2'!$D$1:$D$211,'2'!$R$1+A88)</f>
        <v>#NUM!</v>
      </c>
      <c r="F88" s="7" t="e">
        <f>IF('2'!$N$3=0,IF(C88&lt;&gt;C87,1,0),IF(C88&lt;&gt;C89,1,0))</f>
        <v>#NUM!</v>
      </c>
      <c r="G88" s="7" t="e">
        <f t="shared" si="18"/>
        <v>#NUM!</v>
      </c>
      <c r="H88" s="7" t="e">
        <f t="shared" si="19"/>
        <v>#NUM!</v>
      </c>
      <c r="I88" s="7">
        <f t="shared" si="20"/>
        <v>30</v>
      </c>
      <c r="J88" s="7" t="e">
        <f>IF(Résumé!$W$4=0,IF(B88&gt;=Résumé!$Y$6,1,0),IF(B89&lt;=Résumé!$Y$6,0,1))</f>
        <v>#NUM!</v>
      </c>
      <c r="K88" s="7" t="e">
        <f t="shared" si="21"/>
        <v>#NUM!</v>
      </c>
      <c r="L88" s="7" t="e">
        <f t="shared" si="15"/>
        <v>#NUM!</v>
      </c>
      <c r="M88" s="7" t="e">
        <f t="shared" si="22"/>
        <v>#NUM!</v>
      </c>
      <c r="N88" s="7" t="e">
        <f>IF(L88&gt;0,INDEX('2'!$F$1:$F$211,'2'!$R$1+A88),0)</f>
        <v>#NUM!</v>
      </c>
      <c r="O88" s="7" t="e">
        <f t="shared" si="23"/>
        <v>#NUM!</v>
      </c>
      <c r="Q88" s="7" t="e">
        <f t="shared" si="24"/>
        <v>#NUM!</v>
      </c>
      <c r="R88" s="7" t="e">
        <f t="shared" si="25"/>
        <v>#NUM!</v>
      </c>
      <c r="S88" s="7" t="e">
        <f>IF(R88=2,INDEX('2'!$F$1:$F$211,'2'!$R$1+A88),0)</f>
        <v>#NUM!</v>
      </c>
      <c r="T88" s="7" t="e">
        <f t="shared" si="26"/>
        <v>#NUM!</v>
      </c>
      <c r="V88" s="7" t="e">
        <f t="shared" si="27"/>
        <v>#NUM!</v>
      </c>
      <c r="W88" s="7" t="e">
        <f>IF(J88=0,C88,INDEX('2'!$H$2:$H$277,O88))</f>
        <v>#NUM!</v>
      </c>
      <c r="X88" s="7" t="e">
        <f>IF(J88=0,D88,INDEX('2'!$I$2:$I$277,O88))</f>
        <v>#NUM!</v>
      </c>
      <c r="Y88" s="7" t="e">
        <f>IF(J88=0,E88,INDEX('2'!$J$2:$J$277,O88))</f>
        <v>#NUM!</v>
      </c>
      <c r="AA88" s="7" t="e">
        <f t="shared" si="28"/>
        <v>#NUM!</v>
      </c>
      <c r="AB88" s="7" t="e">
        <f>IF(Q88=0,C88,INDEX('2'!$H$2:$H$300,T88))</f>
        <v>#NUM!</v>
      </c>
      <c r="AC88" s="7" t="e">
        <f>IF(Q88=0,D88,INDEX('2'!$I$2:$I$300,T88))</f>
        <v>#NUM!</v>
      </c>
      <c r="AD88" s="7" t="e">
        <f>IF(Q88=0,E88,INDEX('2'!$J$2:$J$300,T88))</f>
        <v>#NUM!</v>
      </c>
      <c r="AF88" s="7" t="e">
        <f t="shared" si="16"/>
        <v>#NUM!</v>
      </c>
      <c r="AG88" s="7" t="e">
        <f t="shared" si="17"/>
        <v>#NUM!</v>
      </c>
    </row>
    <row r="89" spans="1:33" x14ac:dyDescent="0.35">
      <c r="A89" s="7">
        <v>85</v>
      </c>
      <c r="B89" s="72">
        <v>47696</v>
      </c>
      <c r="C89" s="7" t="e">
        <f>INDEX('2'!$B$1:$B$211,'2'!$R$1+A89)</f>
        <v>#NUM!</v>
      </c>
      <c r="D89" s="7" t="e">
        <f>INDEX('2'!$C$1:$C$211,'2'!$R$1+A89)</f>
        <v>#NUM!</v>
      </c>
      <c r="E89" s="7" t="e">
        <f>INDEX('2'!$D$1:$D$211,'2'!$R$1+A89)</f>
        <v>#NUM!</v>
      </c>
      <c r="F89" s="7" t="e">
        <f>IF('2'!$N$3=0,IF(C89&lt;&gt;C88,1,0),IF(C89&lt;&gt;C90,1,0))</f>
        <v>#NUM!</v>
      </c>
      <c r="G89" s="7" t="e">
        <f t="shared" si="18"/>
        <v>#NUM!</v>
      </c>
      <c r="H89" s="7" t="e">
        <f t="shared" si="19"/>
        <v>#NUM!</v>
      </c>
      <c r="I89" s="7">
        <f t="shared" si="20"/>
        <v>31</v>
      </c>
      <c r="J89" s="7" t="e">
        <f>IF(Résumé!$W$4=0,IF(B89&gt;=Résumé!$Y$6,1,0),IF(B90&lt;=Résumé!$Y$6,0,1))</f>
        <v>#NUM!</v>
      </c>
      <c r="K89" s="7" t="e">
        <f t="shared" si="21"/>
        <v>#NUM!</v>
      </c>
      <c r="L89" s="7" t="e">
        <f t="shared" si="15"/>
        <v>#NUM!</v>
      </c>
      <c r="M89" s="7" t="e">
        <f t="shared" si="22"/>
        <v>#NUM!</v>
      </c>
      <c r="N89" s="7" t="e">
        <f>IF(L89&gt;0,INDEX('2'!$F$1:$F$211,'2'!$R$1+A89),0)</f>
        <v>#NUM!</v>
      </c>
      <c r="O89" s="7" t="e">
        <f t="shared" si="23"/>
        <v>#NUM!</v>
      </c>
      <c r="Q89" s="7" t="e">
        <f t="shared" si="24"/>
        <v>#NUM!</v>
      </c>
      <c r="R89" s="7" t="e">
        <f t="shared" si="25"/>
        <v>#NUM!</v>
      </c>
      <c r="S89" s="7" t="e">
        <f>IF(R89=2,INDEX('2'!$F$1:$F$211,'2'!$R$1+A89),0)</f>
        <v>#NUM!</v>
      </c>
      <c r="T89" s="7" t="e">
        <f t="shared" si="26"/>
        <v>#NUM!</v>
      </c>
      <c r="V89" s="7" t="e">
        <f t="shared" si="27"/>
        <v>#NUM!</v>
      </c>
      <c r="W89" s="7" t="e">
        <f>IF(J89=0,C89,INDEX('2'!$H$2:$H$277,O89))</f>
        <v>#NUM!</v>
      </c>
      <c r="X89" s="7" t="e">
        <f>IF(J89=0,D89,INDEX('2'!$I$2:$I$277,O89))</f>
        <v>#NUM!</v>
      </c>
      <c r="Y89" s="7" t="e">
        <f>IF(J89=0,E89,INDEX('2'!$J$2:$J$277,O89))</f>
        <v>#NUM!</v>
      </c>
      <c r="AA89" s="7" t="e">
        <f t="shared" si="28"/>
        <v>#NUM!</v>
      </c>
      <c r="AB89" s="7" t="e">
        <f>IF(Q89=0,C89,INDEX('2'!$H$2:$H$300,T89))</f>
        <v>#NUM!</v>
      </c>
      <c r="AC89" s="7" t="e">
        <f>IF(Q89=0,D89,INDEX('2'!$I$2:$I$300,T89))</f>
        <v>#NUM!</v>
      </c>
      <c r="AD89" s="7" t="e">
        <f>IF(Q89=0,E89,INDEX('2'!$J$2:$J$300,T89))</f>
        <v>#NUM!</v>
      </c>
      <c r="AF89" s="7" t="e">
        <f t="shared" si="16"/>
        <v>#NUM!</v>
      </c>
      <c r="AG89" s="7" t="e">
        <f t="shared" si="17"/>
        <v>#NUM!</v>
      </c>
    </row>
    <row r="90" spans="1:33" x14ac:dyDescent="0.35">
      <c r="A90" s="7">
        <v>86</v>
      </c>
      <c r="B90" s="72">
        <v>47727</v>
      </c>
      <c r="C90" s="7" t="e">
        <f>INDEX('2'!$B$1:$B$211,'2'!$R$1+A90)</f>
        <v>#NUM!</v>
      </c>
      <c r="D90" s="7" t="e">
        <f>INDEX('2'!$C$1:$C$211,'2'!$R$1+A90)</f>
        <v>#NUM!</v>
      </c>
      <c r="E90" s="7" t="e">
        <f>INDEX('2'!$D$1:$D$211,'2'!$R$1+A90)</f>
        <v>#NUM!</v>
      </c>
      <c r="F90" s="7" t="e">
        <f>IF('2'!$N$3=0,IF(C90&lt;&gt;C89,1,0),IF(C90&lt;&gt;C91,1,0))</f>
        <v>#NUM!</v>
      </c>
      <c r="G90" s="7" t="e">
        <f t="shared" si="18"/>
        <v>#NUM!</v>
      </c>
      <c r="H90" s="7" t="e">
        <f t="shared" si="19"/>
        <v>#NUM!</v>
      </c>
      <c r="I90" s="7">
        <f t="shared" si="20"/>
        <v>31</v>
      </c>
      <c r="J90" s="7" t="e">
        <f>IF(Résumé!$W$4=0,IF(B90&gt;=Résumé!$Y$6,1,0),IF(B91&lt;=Résumé!$Y$6,0,1))</f>
        <v>#NUM!</v>
      </c>
      <c r="K90" s="7" t="e">
        <f t="shared" si="21"/>
        <v>#NUM!</v>
      </c>
      <c r="L90" s="7" t="e">
        <f t="shared" si="15"/>
        <v>#NUM!</v>
      </c>
      <c r="M90" s="7" t="e">
        <f t="shared" si="22"/>
        <v>#NUM!</v>
      </c>
      <c r="N90" s="7" t="e">
        <f>IF(L90&gt;0,INDEX('2'!$F$1:$F$211,'2'!$R$1+A90),0)</f>
        <v>#NUM!</v>
      </c>
      <c r="O90" s="7" t="e">
        <f t="shared" si="23"/>
        <v>#NUM!</v>
      </c>
      <c r="Q90" s="7" t="e">
        <f t="shared" si="24"/>
        <v>#NUM!</v>
      </c>
      <c r="R90" s="7" t="e">
        <f t="shared" si="25"/>
        <v>#NUM!</v>
      </c>
      <c r="S90" s="7" t="e">
        <f>IF(R90=2,INDEX('2'!$F$1:$F$211,'2'!$R$1+A90),0)</f>
        <v>#NUM!</v>
      </c>
      <c r="T90" s="7" t="e">
        <f t="shared" si="26"/>
        <v>#NUM!</v>
      </c>
      <c r="V90" s="7" t="e">
        <f t="shared" si="27"/>
        <v>#NUM!</v>
      </c>
      <c r="W90" s="7" t="e">
        <f>IF(J90=0,C90,INDEX('2'!$H$2:$H$277,O90))</f>
        <v>#NUM!</v>
      </c>
      <c r="X90" s="7" t="e">
        <f>IF(J90=0,D90,INDEX('2'!$I$2:$I$277,O90))</f>
        <v>#NUM!</v>
      </c>
      <c r="Y90" s="7" t="e">
        <f>IF(J90=0,E90,INDEX('2'!$J$2:$J$277,O90))</f>
        <v>#NUM!</v>
      </c>
      <c r="AA90" s="7" t="e">
        <f t="shared" si="28"/>
        <v>#NUM!</v>
      </c>
      <c r="AB90" s="7" t="e">
        <f>IF(Q90=0,C90,INDEX('2'!$H$2:$H$300,T90))</f>
        <v>#NUM!</v>
      </c>
      <c r="AC90" s="7" t="e">
        <f>IF(Q90=0,D90,INDEX('2'!$I$2:$I$300,T90))</f>
        <v>#NUM!</v>
      </c>
      <c r="AD90" s="7" t="e">
        <f>IF(Q90=0,E90,INDEX('2'!$J$2:$J$300,T90))</f>
        <v>#NUM!</v>
      </c>
      <c r="AF90" s="7" t="e">
        <f t="shared" si="16"/>
        <v>#NUM!</v>
      </c>
      <c r="AG90" s="7" t="e">
        <f t="shared" si="17"/>
        <v>#NUM!</v>
      </c>
    </row>
    <row r="91" spans="1:33" x14ac:dyDescent="0.35">
      <c r="A91" s="7">
        <v>87</v>
      </c>
      <c r="B91" s="72">
        <v>47757</v>
      </c>
      <c r="C91" s="7" t="e">
        <f>INDEX('2'!$B$1:$B$211,'2'!$R$1+A91)</f>
        <v>#NUM!</v>
      </c>
      <c r="D91" s="7" t="e">
        <f>INDEX('2'!$C$1:$C$211,'2'!$R$1+A91)</f>
        <v>#NUM!</v>
      </c>
      <c r="E91" s="7" t="e">
        <f>INDEX('2'!$D$1:$D$211,'2'!$R$1+A91)</f>
        <v>#NUM!</v>
      </c>
      <c r="F91" s="7" t="e">
        <f>IF('2'!$N$3=0,IF(C91&lt;&gt;C90,1,0),IF(C91&lt;&gt;C92,1,0))</f>
        <v>#NUM!</v>
      </c>
      <c r="G91" s="7" t="e">
        <f t="shared" si="18"/>
        <v>#NUM!</v>
      </c>
      <c r="H91" s="7" t="e">
        <f t="shared" si="19"/>
        <v>#NUM!</v>
      </c>
      <c r="I91" s="7">
        <f t="shared" si="20"/>
        <v>30</v>
      </c>
      <c r="J91" s="7" t="e">
        <f>IF(Résumé!$W$4=0,IF(B91&gt;=Résumé!$Y$6,1,0),IF(B92&lt;=Résumé!$Y$6,0,1))</f>
        <v>#NUM!</v>
      </c>
      <c r="K91" s="7" t="e">
        <f t="shared" si="21"/>
        <v>#NUM!</v>
      </c>
      <c r="L91" s="7" t="e">
        <f t="shared" si="15"/>
        <v>#NUM!</v>
      </c>
      <c r="M91" s="7" t="e">
        <f t="shared" si="22"/>
        <v>#NUM!</v>
      </c>
      <c r="N91" s="7" t="e">
        <f>IF(L91&gt;0,INDEX('2'!$F$1:$F$211,'2'!$R$1+A91),0)</f>
        <v>#NUM!</v>
      </c>
      <c r="O91" s="7" t="e">
        <f t="shared" si="23"/>
        <v>#NUM!</v>
      </c>
      <c r="Q91" s="7" t="e">
        <f t="shared" si="24"/>
        <v>#NUM!</v>
      </c>
      <c r="R91" s="7" t="e">
        <f t="shared" si="25"/>
        <v>#NUM!</v>
      </c>
      <c r="S91" s="7" t="e">
        <f>IF(R91=2,INDEX('2'!$F$1:$F$211,'2'!$R$1+A91),0)</f>
        <v>#NUM!</v>
      </c>
      <c r="T91" s="7" t="e">
        <f t="shared" si="26"/>
        <v>#NUM!</v>
      </c>
      <c r="V91" s="7" t="e">
        <f t="shared" si="27"/>
        <v>#NUM!</v>
      </c>
      <c r="W91" s="7" t="e">
        <f>IF(J91=0,C91,INDEX('2'!$H$2:$H$277,O91))</f>
        <v>#NUM!</v>
      </c>
      <c r="X91" s="7" t="e">
        <f>IF(J91=0,D91,INDEX('2'!$I$2:$I$277,O91))</f>
        <v>#NUM!</v>
      </c>
      <c r="Y91" s="7" t="e">
        <f>IF(J91=0,E91,INDEX('2'!$J$2:$J$277,O91))</f>
        <v>#NUM!</v>
      </c>
      <c r="AA91" s="7" t="e">
        <f t="shared" si="28"/>
        <v>#NUM!</v>
      </c>
      <c r="AB91" s="7" t="e">
        <f>IF(Q91=0,C91,INDEX('2'!$H$2:$H$300,T91))</f>
        <v>#NUM!</v>
      </c>
      <c r="AC91" s="7" t="e">
        <f>IF(Q91=0,D91,INDEX('2'!$I$2:$I$300,T91))</f>
        <v>#NUM!</v>
      </c>
      <c r="AD91" s="7" t="e">
        <f>IF(Q91=0,E91,INDEX('2'!$J$2:$J$300,T91))</f>
        <v>#NUM!</v>
      </c>
      <c r="AF91" s="7" t="e">
        <f t="shared" si="16"/>
        <v>#NUM!</v>
      </c>
      <c r="AG91" s="7" t="e">
        <f t="shared" si="17"/>
        <v>#NUM!</v>
      </c>
    </row>
    <row r="92" spans="1:33" x14ac:dyDescent="0.35">
      <c r="A92" s="7">
        <v>88</v>
      </c>
      <c r="B92" s="72">
        <v>47788</v>
      </c>
      <c r="C92" s="7" t="e">
        <f>INDEX('2'!$B$1:$B$211,'2'!$R$1+A92)</f>
        <v>#NUM!</v>
      </c>
      <c r="D92" s="7" t="e">
        <f>INDEX('2'!$C$1:$C$211,'2'!$R$1+A92)</f>
        <v>#NUM!</v>
      </c>
      <c r="E92" s="7" t="e">
        <f>INDEX('2'!$D$1:$D$211,'2'!$R$1+A92)</f>
        <v>#NUM!</v>
      </c>
      <c r="F92" s="7" t="e">
        <f>IF('2'!$N$3=0,IF(C92&lt;&gt;C91,1,0),IF(C92&lt;&gt;C93,1,0))</f>
        <v>#NUM!</v>
      </c>
      <c r="G92" s="7" t="e">
        <f t="shared" si="18"/>
        <v>#NUM!</v>
      </c>
      <c r="H92" s="7" t="e">
        <f t="shared" si="19"/>
        <v>#NUM!</v>
      </c>
      <c r="I92" s="7">
        <f t="shared" si="20"/>
        <v>31</v>
      </c>
      <c r="J92" s="7" t="e">
        <f>IF(Résumé!$W$4=0,IF(B92&gt;=Résumé!$Y$6,1,0),IF(B93&lt;=Résumé!$Y$6,0,1))</f>
        <v>#NUM!</v>
      </c>
      <c r="K92" s="7" t="e">
        <f t="shared" si="21"/>
        <v>#NUM!</v>
      </c>
      <c r="L92" s="7" t="e">
        <f t="shared" si="15"/>
        <v>#NUM!</v>
      </c>
      <c r="M92" s="7" t="e">
        <f t="shared" si="22"/>
        <v>#NUM!</v>
      </c>
      <c r="N92" s="7" t="e">
        <f>IF(L92&gt;0,INDEX('2'!$F$1:$F$211,'2'!$R$1+A92),0)</f>
        <v>#NUM!</v>
      </c>
      <c r="O92" s="7" t="e">
        <f t="shared" si="23"/>
        <v>#NUM!</v>
      </c>
      <c r="Q92" s="7" t="e">
        <f t="shared" si="24"/>
        <v>#NUM!</v>
      </c>
      <c r="R92" s="7" t="e">
        <f t="shared" si="25"/>
        <v>#NUM!</v>
      </c>
      <c r="S92" s="7" t="e">
        <f>IF(R92=2,INDEX('2'!$F$1:$F$211,'2'!$R$1+A92),0)</f>
        <v>#NUM!</v>
      </c>
      <c r="T92" s="7" t="e">
        <f t="shared" si="26"/>
        <v>#NUM!</v>
      </c>
      <c r="V92" s="7" t="e">
        <f t="shared" si="27"/>
        <v>#NUM!</v>
      </c>
      <c r="W92" s="7" t="e">
        <f>IF(J92=0,C92,INDEX('2'!$H$2:$H$277,O92))</f>
        <v>#NUM!</v>
      </c>
      <c r="X92" s="7" t="e">
        <f>IF(J92=0,D92,INDEX('2'!$I$2:$I$277,O92))</f>
        <v>#NUM!</v>
      </c>
      <c r="Y92" s="7" t="e">
        <f>IF(J92=0,E92,INDEX('2'!$J$2:$J$277,O92))</f>
        <v>#NUM!</v>
      </c>
      <c r="AA92" s="7" t="e">
        <f t="shared" si="28"/>
        <v>#NUM!</v>
      </c>
      <c r="AB92" s="7" t="e">
        <f>IF(Q92=0,C92,INDEX('2'!$H$2:$H$300,T92))</f>
        <v>#NUM!</v>
      </c>
      <c r="AC92" s="7" t="e">
        <f>IF(Q92=0,D92,INDEX('2'!$I$2:$I$300,T92))</f>
        <v>#NUM!</v>
      </c>
      <c r="AD92" s="7" t="e">
        <f>IF(Q92=0,E92,INDEX('2'!$J$2:$J$300,T92))</f>
        <v>#NUM!</v>
      </c>
      <c r="AF92" s="7" t="e">
        <f t="shared" si="16"/>
        <v>#NUM!</v>
      </c>
      <c r="AG92" s="7" t="e">
        <f t="shared" si="17"/>
        <v>#NUM!</v>
      </c>
    </row>
    <row r="93" spans="1:33" x14ac:dyDescent="0.35">
      <c r="A93" s="7">
        <v>89</v>
      </c>
      <c r="B93" s="72">
        <v>47818</v>
      </c>
      <c r="C93" s="7" t="e">
        <f>INDEX('2'!$B$1:$B$211,'2'!$R$1+A93)</f>
        <v>#NUM!</v>
      </c>
      <c r="D93" s="7" t="e">
        <f>INDEX('2'!$C$1:$C$211,'2'!$R$1+A93)</f>
        <v>#NUM!</v>
      </c>
      <c r="E93" s="7" t="e">
        <f>INDEX('2'!$D$1:$D$211,'2'!$R$1+A93)</f>
        <v>#NUM!</v>
      </c>
      <c r="F93" s="7" t="e">
        <f>IF('2'!$N$3=0,IF(C93&lt;&gt;C92,1,0),IF(C93&lt;&gt;C94,1,0))</f>
        <v>#NUM!</v>
      </c>
      <c r="G93" s="7" t="e">
        <f t="shared" si="18"/>
        <v>#NUM!</v>
      </c>
      <c r="H93" s="7" t="e">
        <f t="shared" si="19"/>
        <v>#NUM!</v>
      </c>
      <c r="I93" s="7">
        <f t="shared" si="20"/>
        <v>30</v>
      </c>
      <c r="J93" s="7" t="e">
        <f>IF(Résumé!$W$4=0,IF(B93&gt;=Résumé!$Y$6,1,0),IF(B94&lt;=Résumé!$Y$6,0,1))</f>
        <v>#NUM!</v>
      </c>
      <c r="K93" s="7" t="e">
        <f t="shared" si="21"/>
        <v>#NUM!</v>
      </c>
      <c r="L93" s="7" t="e">
        <f t="shared" si="15"/>
        <v>#NUM!</v>
      </c>
      <c r="M93" s="7" t="e">
        <f t="shared" si="22"/>
        <v>#NUM!</v>
      </c>
      <c r="N93" s="7" t="e">
        <f>IF(L93&gt;0,INDEX('2'!$F$1:$F$211,'2'!$R$1+A93),0)</f>
        <v>#NUM!</v>
      </c>
      <c r="O93" s="7" t="e">
        <f t="shared" si="23"/>
        <v>#NUM!</v>
      </c>
      <c r="Q93" s="7" t="e">
        <f t="shared" si="24"/>
        <v>#NUM!</v>
      </c>
      <c r="R93" s="7" t="e">
        <f t="shared" si="25"/>
        <v>#NUM!</v>
      </c>
      <c r="S93" s="7" t="e">
        <f>IF(R93=2,INDEX('2'!$F$1:$F$211,'2'!$R$1+A93),0)</f>
        <v>#NUM!</v>
      </c>
      <c r="T93" s="7" t="e">
        <f t="shared" si="26"/>
        <v>#NUM!</v>
      </c>
      <c r="V93" s="7" t="e">
        <f t="shared" si="27"/>
        <v>#NUM!</v>
      </c>
      <c r="W93" s="7" t="e">
        <f>IF(J93=0,C93,INDEX('2'!$H$2:$H$277,O93))</f>
        <v>#NUM!</v>
      </c>
      <c r="X93" s="7" t="e">
        <f>IF(J93=0,D93,INDEX('2'!$I$2:$I$277,O93))</f>
        <v>#NUM!</v>
      </c>
      <c r="Y93" s="7" t="e">
        <f>IF(J93=0,E93,INDEX('2'!$J$2:$J$277,O93))</f>
        <v>#NUM!</v>
      </c>
      <c r="AA93" s="7" t="e">
        <f t="shared" si="28"/>
        <v>#NUM!</v>
      </c>
      <c r="AB93" s="7" t="e">
        <f>IF(Q93=0,C93,INDEX('2'!$H$2:$H$300,T93))</f>
        <v>#NUM!</v>
      </c>
      <c r="AC93" s="7" t="e">
        <f>IF(Q93=0,D93,INDEX('2'!$I$2:$I$300,T93))</f>
        <v>#NUM!</v>
      </c>
      <c r="AD93" s="7" t="e">
        <f>IF(Q93=0,E93,INDEX('2'!$J$2:$J$300,T93))</f>
        <v>#NUM!</v>
      </c>
      <c r="AF93" s="7" t="e">
        <f t="shared" si="16"/>
        <v>#NUM!</v>
      </c>
      <c r="AG93" s="7" t="e">
        <f t="shared" si="17"/>
        <v>#NUM!</v>
      </c>
    </row>
    <row r="94" spans="1:33" x14ac:dyDescent="0.35">
      <c r="A94" s="7">
        <v>90</v>
      </c>
      <c r="B94" s="72">
        <v>47849</v>
      </c>
      <c r="C94" s="7" t="e">
        <f>INDEX('2'!$B$1:$B$211,'2'!$R$1+A94)</f>
        <v>#NUM!</v>
      </c>
      <c r="D94" s="7" t="e">
        <f>INDEX('2'!$C$1:$C$211,'2'!$R$1+A94)</f>
        <v>#NUM!</v>
      </c>
      <c r="E94" s="7" t="e">
        <f>INDEX('2'!$D$1:$D$211,'2'!$R$1+A94)</f>
        <v>#NUM!</v>
      </c>
      <c r="F94" s="7" t="e">
        <f>IF('2'!$N$3=0,IF(C94&lt;&gt;C93,1,0),IF(C94&lt;&gt;C95,1,0))</f>
        <v>#NUM!</v>
      </c>
      <c r="G94" s="7" t="e">
        <f t="shared" si="18"/>
        <v>#NUM!</v>
      </c>
      <c r="H94" s="7" t="e">
        <f t="shared" si="19"/>
        <v>#NUM!</v>
      </c>
      <c r="I94" s="7">
        <f t="shared" si="20"/>
        <v>31</v>
      </c>
      <c r="J94" s="7" t="e">
        <f>IF(Résumé!$W$4=0,IF(B94&gt;=Résumé!$Y$6,1,0),IF(B95&lt;=Résumé!$Y$6,0,1))</f>
        <v>#NUM!</v>
      </c>
      <c r="K94" s="7" t="e">
        <f t="shared" si="21"/>
        <v>#NUM!</v>
      </c>
      <c r="L94" s="7" t="e">
        <f t="shared" si="15"/>
        <v>#NUM!</v>
      </c>
      <c r="M94" s="7" t="e">
        <f t="shared" si="22"/>
        <v>#NUM!</v>
      </c>
      <c r="N94" s="7" t="e">
        <f>IF(L94&gt;0,INDEX('2'!$F$1:$F$211,'2'!$R$1+A94),0)</f>
        <v>#NUM!</v>
      </c>
      <c r="O94" s="7" t="e">
        <f t="shared" si="23"/>
        <v>#NUM!</v>
      </c>
      <c r="Q94" s="7" t="e">
        <f t="shared" si="24"/>
        <v>#NUM!</v>
      </c>
      <c r="R94" s="7" t="e">
        <f t="shared" si="25"/>
        <v>#NUM!</v>
      </c>
      <c r="S94" s="7" t="e">
        <f>IF(R94=2,INDEX('2'!$F$1:$F$211,'2'!$R$1+A94),0)</f>
        <v>#NUM!</v>
      </c>
      <c r="T94" s="7" t="e">
        <f t="shared" si="26"/>
        <v>#NUM!</v>
      </c>
      <c r="V94" s="7" t="e">
        <f t="shared" si="27"/>
        <v>#NUM!</v>
      </c>
      <c r="W94" s="7" t="e">
        <f>IF(J94=0,C94,INDEX('2'!$H$2:$H$277,O94))</f>
        <v>#NUM!</v>
      </c>
      <c r="X94" s="7" t="e">
        <f>IF(J94=0,D94,INDEX('2'!$I$2:$I$277,O94))</f>
        <v>#NUM!</v>
      </c>
      <c r="Y94" s="7" t="e">
        <f>IF(J94=0,E94,INDEX('2'!$J$2:$J$277,O94))</f>
        <v>#NUM!</v>
      </c>
      <c r="AA94" s="7" t="e">
        <f t="shared" si="28"/>
        <v>#NUM!</v>
      </c>
      <c r="AB94" s="7" t="e">
        <f>IF(Q94=0,C94,INDEX('2'!$H$2:$H$300,T94))</f>
        <v>#NUM!</v>
      </c>
      <c r="AC94" s="7" t="e">
        <f>IF(Q94=0,D94,INDEX('2'!$I$2:$I$300,T94))</f>
        <v>#NUM!</v>
      </c>
      <c r="AD94" s="7" t="e">
        <f>IF(Q94=0,E94,INDEX('2'!$J$2:$J$300,T94))</f>
        <v>#NUM!</v>
      </c>
      <c r="AF94" s="7" t="e">
        <f t="shared" si="16"/>
        <v>#NUM!</v>
      </c>
      <c r="AG94" s="7" t="e">
        <f t="shared" si="17"/>
        <v>#NUM!</v>
      </c>
    </row>
    <row r="95" spans="1:33" x14ac:dyDescent="0.35">
      <c r="A95" s="7">
        <v>91</v>
      </c>
      <c r="B95" s="72">
        <v>47880</v>
      </c>
      <c r="C95" s="7" t="e">
        <f>INDEX('2'!$B$1:$B$211,'2'!$R$1+A95)</f>
        <v>#NUM!</v>
      </c>
      <c r="D95" s="7" t="e">
        <f>INDEX('2'!$C$1:$C$211,'2'!$R$1+A95)</f>
        <v>#NUM!</v>
      </c>
      <c r="E95" s="7" t="e">
        <f>INDEX('2'!$D$1:$D$211,'2'!$R$1+A95)</f>
        <v>#NUM!</v>
      </c>
      <c r="F95" s="7" t="e">
        <f>IF('2'!$N$3=0,IF(C95&lt;&gt;C94,1,0),IF(C95&lt;&gt;C96,1,0))</f>
        <v>#NUM!</v>
      </c>
      <c r="G95" s="7" t="e">
        <f t="shared" si="18"/>
        <v>#NUM!</v>
      </c>
      <c r="H95" s="7" t="e">
        <f t="shared" si="19"/>
        <v>#NUM!</v>
      </c>
      <c r="I95" s="7">
        <f t="shared" si="20"/>
        <v>31</v>
      </c>
      <c r="J95" s="7" t="e">
        <f>IF(Résumé!$W$4=0,IF(B95&gt;=Résumé!$Y$6,1,0),IF(B96&lt;=Résumé!$Y$6,0,1))</f>
        <v>#NUM!</v>
      </c>
      <c r="K95" s="7" t="e">
        <f t="shared" si="21"/>
        <v>#NUM!</v>
      </c>
      <c r="L95" s="7" t="e">
        <f t="shared" si="15"/>
        <v>#NUM!</v>
      </c>
      <c r="M95" s="7" t="e">
        <f t="shared" si="22"/>
        <v>#NUM!</v>
      </c>
      <c r="N95" s="7" t="e">
        <f>IF(L95&gt;0,INDEX('2'!$F$1:$F$211,'2'!$R$1+A95),0)</f>
        <v>#NUM!</v>
      </c>
      <c r="O95" s="7" t="e">
        <f t="shared" si="23"/>
        <v>#NUM!</v>
      </c>
      <c r="Q95" s="7" t="e">
        <f t="shared" si="24"/>
        <v>#NUM!</v>
      </c>
      <c r="R95" s="7" t="e">
        <f t="shared" si="25"/>
        <v>#NUM!</v>
      </c>
      <c r="S95" s="7" t="e">
        <f>IF(R95=2,INDEX('2'!$F$1:$F$211,'2'!$R$1+A95),0)</f>
        <v>#NUM!</v>
      </c>
      <c r="T95" s="7" t="e">
        <f t="shared" si="26"/>
        <v>#NUM!</v>
      </c>
      <c r="V95" s="7" t="e">
        <f t="shared" si="27"/>
        <v>#NUM!</v>
      </c>
      <c r="W95" s="7" t="e">
        <f>IF(J95=0,C95,INDEX('2'!$H$2:$H$277,O95))</f>
        <v>#NUM!</v>
      </c>
      <c r="X95" s="7" t="e">
        <f>IF(J95=0,D95,INDEX('2'!$I$2:$I$277,O95))</f>
        <v>#NUM!</v>
      </c>
      <c r="Y95" s="7" t="e">
        <f>IF(J95=0,E95,INDEX('2'!$J$2:$J$277,O95))</f>
        <v>#NUM!</v>
      </c>
      <c r="AA95" s="7" t="e">
        <f t="shared" si="28"/>
        <v>#NUM!</v>
      </c>
      <c r="AB95" s="7" t="e">
        <f>IF(Q95=0,C95,INDEX('2'!$H$2:$H$300,T95))</f>
        <v>#NUM!</v>
      </c>
      <c r="AC95" s="7" t="e">
        <f>IF(Q95=0,D95,INDEX('2'!$I$2:$I$300,T95))</f>
        <v>#NUM!</v>
      </c>
      <c r="AD95" s="7" t="e">
        <f>IF(Q95=0,E95,INDEX('2'!$J$2:$J$300,T95))</f>
        <v>#NUM!</v>
      </c>
      <c r="AF95" s="7" t="e">
        <f t="shared" si="16"/>
        <v>#NUM!</v>
      </c>
      <c r="AG95" s="7" t="e">
        <f t="shared" si="17"/>
        <v>#NUM!</v>
      </c>
    </row>
    <row r="96" spans="1:33" x14ac:dyDescent="0.35">
      <c r="A96" s="7">
        <v>92</v>
      </c>
      <c r="B96" s="72">
        <v>47908</v>
      </c>
      <c r="C96" s="7" t="e">
        <f>INDEX('2'!$B$1:$B$211,'2'!$R$1+A96)</f>
        <v>#NUM!</v>
      </c>
      <c r="D96" s="7" t="e">
        <f>INDEX('2'!$C$1:$C$211,'2'!$R$1+A96)</f>
        <v>#NUM!</v>
      </c>
      <c r="E96" s="7" t="e">
        <f>INDEX('2'!$D$1:$D$211,'2'!$R$1+A96)</f>
        <v>#NUM!</v>
      </c>
      <c r="F96" s="7" t="e">
        <f>IF('2'!$N$3=0,IF(C96&lt;&gt;C95,1,0),IF(C96&lt;&gt;C97,1,0))</f>
        <v>#NUM!</v>
      </c>
      <c r="G96" s="7" t="e">
        <f t="shared" si="18"/>
        <v>#NUM!</v>
      </c>
      <c r="H96" s="7" t="e">
        <f t="shared" si="19"/>
        <v>#NUM!</v>
      </c>
      <c r="I96" s="7">
        <f t="shared" si="20"/>
        <v>28</v>
      </c>
      <c r="J96" s="7" t="e">
        <f>IF(Résumé!$W$4=0,IF(B96&gt;=Résumé!$Y$6,1,0),IF(B97&lt;=Résumé!$Y$6,0,1))</f>
        <v>#NUM!</v>
      </c>
      <c r="K96" s="7" t="e">
        <f t="shared" si="21"/>
        <v>#NUM!</v>
      </c>
      <c r="L96" s="7" t="e">
        <f t="shared" si="15"/>
        <v>#NUM!</v>
      </c>
      <c r="M96" s="7" t="e">
        <f t="shared" si="22"/>
        <v>#NUM!</v>
      </c>
      <c r="N96" s="7" t="e">
        <f>IF(L96&gt;0,INDEX('2'!$F$1:$F$211,'2'!$R$1+A96),0)</f>
        <v>#NUM!</v>
      </c>
      <c r="O96" s="7" t="e">
        <f t="shared" si="23"/>
        <v>#NUM!</v>
      </c>
      <c r="Q96" s="7" t="e">
        <f t="shared" si="24"/>
        <v>#NUM!</v>
      </c>
      <c r="R96" s="7" t="e">
        <f t="shared" si="25"/>
        <v>#NUM!</v>
      </c>
      <c r="S96" s="7" t="e">
        <f>IF(R96=2,INDEX('2'!$F$1:$F$211,'2'!$R$1+A96),0)</f>
        <v>#NUM!</v>
      </c>
      <c r="T96" s="7" t="e">
        <f t="shared" si="26"/>
        <v>#NUM!</v>
      </c>
      <c r="V96" s="7" t="e">
        <f t="shared" si="27"/>
        <v>#NUM!</v>
      </c>
      <c r="W96" s="7" t="e">
        <f>IF(J96=0,C96,INDEX('2'!$H$2:$H$277,O96))</f>
        <v>#NUM!</v>
      </c>
      <c r="X96" s="7" t="e">
        <f>IF(J96=0,D96,INDEX('2'!$I$2:$I$277,O96))</f>
        <v>#NUM!</v>
      </c>
      <c r="Y96" s="7" t="e">
        <f>IF(J96=0,E96,INDEX('2'!$J$2:$J$277,O96))</f>
        <v>#NUM!</v>
      </c>
      <c r="AA96" s="7" t="e">
        <f t="shared" si="28"/>
        <v>#NUM!</v>
      </c>
      <c r="AB96" s="7" t="e">
        <f>IF(Q96=0,C96,INDEX('2'!$H$2:$H$300,T96))</f>
        <v>#NUM!</v>
      </c>
      <c r="AC96" s="7" t="e">
        <f>IF(Q96=0,D96,INDEX('2'!$I$2:$I$300,T96))</f>
        <v>#NUM!</v>
      </c>
      <c r="AD96" s="7" t="e">
        <f>IF(Q96=0,E96,INDEX('2'!$J$2:$J$300,T96))</f>
        <v>#NUM!</v>
      </c>
      <c r="AF96" s="7" t="e">
        <f t="shared" si="16"/>
        <v>#NUM!</v>
      </c>
      <c r="AG96" s="7" t="e">
        <f t="shared" si="17"/>
        <v>#NUM!</v>
      </c>
    </row>
    <row r="97" spans="1:33" x14ac:dyDescent="0.35">
      <c r="A97" s="7">
        <v>93</v>
      </c>
      <c r="B97" s="72">
        <v>47939</v>
      </c>
      <c r="C97" s="7" t="e">
        <f>INDEX('2'!$B$1:$B$211,'2'!$R$1+A97)</f>
        <v>#NUM!</v>
      </c>
      <c r="D97" s="7" t="e">
        <f>INDEX('2'!$C$1:$C$211,'2'!$R$1+A97)</f>
        <v>#NUM!</v>
      </c>
      <c r="E97" s="7" t="e">
        <f>INDEX('2'!$D$1:$D$211,'2'!$R$1+A97)</f>
        <v>#NUM!</v>
      </c>
      <c r="F97" s="7" t="e">
        <f>IF('2'!$N$3=0,IF(C97&lt;&gt;C96,1,0),IF(C97&lt;&gt;C98,1,0))</f>
        <v>#NUM!</v>
      </c>
      <c r="G97" s="7" t="e">
        <f t="shared" si="18"/>
        <v>#NUM!</v>
      </c>
      <c r="H97" s="7" t="e">
        <f t="shared" si="19"/>
        <v>#NUM!</v>
      </c>
      <c r="I97" s="7">
        <f t="shared" si="20"/>
        <v>31</v>
      </c>
      <c r="J97" s="7" t="e">
        <f>IF(Résumé!$W$4=0,IF(B97&gt;=Résumé!$Y$6,1,0),IF(B98&lt;=Résumé!$Y$6,0,1))</f>
        <v>#NUM!</v>
      </c>
      <c r="K97" s="7" t="e">
        <f t="shared" si="21"/>
        <v>#NUM!</v>
      </c>
      <c r="L97" s="7" t="e">
        <f t="shared" si="15"/>
        <v>#NUM!</v>
      </c>
      <c r="M97" s="7" t="e">
        <f t="shared" si="22"/>
        <v>#NUM!</v>
      </c>
      <c r="N97" s="7" t="e">
        <f>IF(L97&gt;0,INDEX('2'!$F$1:$F$211,'2'!$R$1+A97),0)</f>
        <v>#NUM!</v>
      </c>
      <c r="O97" s="7" t="e">
        <f t="shared" si="23"/>
        <v>#NUM!</v>
      </c>
      <c r="Q97" s="7" t="e">
        <f t="shared" si="24"/>
        <v>#NUM!</v>
      </c>
      <c r="R97" s="7" t="e">
        <f t="shared" si="25"/>
        <v>#NUM!</v>
      </c>
      <c r="S97" s="7" t="e">
        <f>IF(R97=2,INDEX('2'!$F$1:$F$211,'2'!$R$1+A97),0)</f>
        <v>#NUM!</v>
      </c>
      <c r="T97" s="7" t="e">
        <f t="shared" si="26"/>
        <v>#NUM!</v>
      </c>
      <c r="V97" s="7" t="e">
        <f t="shared" si="27"/>
        <v>#NUM!</v>
      </c>
      <c r="W97" s="7" t="e">
        <f>IF(J97=0,C97,INDEX('2'!$H$2:$H$277,O97))</f>
        <v>#NUM!</v>
      </c>
      <c r="X97" s="7" t="e">
        <f>IF(J97=0,D97,INDEX('2'!$I$2:$I$277,O97))</f>
        <v>#NUM!</v>
      </c>
      <c r="Y97" s="7" t="e">
        <f>IF(J97=0,E97,INDEX('2'!$J$2:$J$277,O97))</f>
        <v>#NUM!</v>
      </c>
      <c r="AA97" s="7" t="e">
        <f t="shared" si="28"/>
        <v>#NUM!</v>
      </c>
      <c r="AB97" s="7" t="e">
        <f>IF(Q97=0,C97,INDEX('2'!$H$2:$H$300,T97))</f>
        <v>#NUM!</v>
      </c>
      <c r="AC97" s="7" t="e">
        <f>IF(Q97=0,D97,INDEX('2'!$I$2:$I$300,T97))</f>
        <v>#NUM!</v>
      </c>
      <c r="AD97" s="7" t="e">
        <f>IF(Q97=0,E97,INDEX('2'!$J$2:$J$300,T97))</f>
        <v>#NUM!</v>
      </c>
      <c r="AF97" s="7" t="e">
        <f t="shared" si="16"/>
        <v>#NUM!</v>
      </c>
      <c r="AG97" s="7" t="e">
        <f t="shared" si="17"/>
        <v>#NUM!</v>
      </c>
    </row>
    <row r="98" spans="1:33" x14ac:dyDescent="0.35">
      <c r="A98" s="7">
        <v>94</v>
      </c>
      <c r="B98" s="72">
        <v>47969</v>
      </c>
      <c r="C98" s="7" t="e">
        <f>INDEX('2'!$B$1:$B$211,'2'!$R$1+A98)</f>
        <v>#NUM!</v>
      </c>
      <c r="D98" s="7" t="e">
        <f>INDEX('2'!$C$1:$C$211,'2'!$R$1+A98)</f>
        <v>#NUM!</v>
      </c>
      <c r="E98" s="7" t="e">
        <f>INDEX('2'!$D$1:$D$211,'2'!$R$1+A98)</f>
        <v>#NUM!</v>
      </c>
      <c r="F98" s="7" t="e">
        <f>IF('2'!$N$3=0,IF(C98&lt;&gt;C97,1,0),IF(C98&lt;&gt;C99,1,0))</f>
        <v>#NUM!</v>
      </c>
      <c r="G98" s="7" t="e">
        <f t="shared" si="18"/>
        <v>#NUM!</v>
      </c>
      <c r="H98" s="7" t="e">
        <f t="shared" si="19"/>
        <v>#NUM!</v>
      </c>
      <c r="I98" s="7">
        <f t="shared" si="20"/>
        <v>30</v>
      </c>
      <c r="J98" s="7" t="e">
        <f>IF(Résumé!$W$4=0,IF(B98&gt;=Résumé!$Y$6,1,0),IF(B99&lt;=Résumé!$Y$6,0,1))</f>
        <v>#NUM!</v>
      </c>
      <c r="K98" s="7" t="e">
        <f t="shared" si="21"/>
        <v>#NUM!</v>
      </c>
      <c r="L98" s="7" t="e">
        <f t="shared" si="15"/>
        <v>#NUM!</v>
      </c>
      <c r="M98" s="7" t="e">
        <f t="shared" si="22"/>
        <v>#NUM!</v>
      </c>
      <c r="N98" s="7" t="e">
        <f>IF(L98&gt;0,INDEX('2'!$F$1:$F$211,'2'!$R$1+A98),0)</f>
        <v>#NUM!</v>
      </c>
      <c r="O98" s="7" t="e">
        <f t="shared" si="23"/>
        <v>#NUM!</v>
      </c>
      <c r="Q98" s="7" t="e">
        <f t="shared" si="24"/>
        <v>#NUM!</v>
      </c>
      <c r="R98" s="7" t="e">
        <f t="shared" si="25"/>
        <v>#NUM!</v>
      </c>
      <c r="S98" s="7" t="e">
        <f>IF(R98=2,INDEX('2'!$F$1:$F$211,'2'!$R$1+A98),0)</f>
        <v>#NUM!</v>
      </c>
      <c r="T98" s="7" t="e">
        <f t="shared" si="26"/>
        <v>#NUM!</v>
      </c>
      <c r="V98" s="7" t="e">
        <f t="shared" si="27"/>
        <v>#NUM!</v>
      </c>
      <c r="W98" s="7" t="e">
        <f>IF(J98=0,C98,INDEX('2'!$H$2:$H$277,O98))</f>
        <v>#NUM!</v>
      </c>
      <c r="X98" s="7" t="e">
        <f>IF(J98=0,D98,INDEX('2'!$I$2:$I$277,O98))</f>
        <v>#NUM!</v>
      </c>
      <c r="Y98" s="7" t="e">
        <f>IF(J98=0,E98,INDEX('2'!$J$2:$J$277,O98))</f>
        <v>#NUM!</v>
      </c>
      <c r="AA98" s="7" t="e">
        <f t="shared" si="28"/>
        <v>#NUM!</v>
      </c>
      <c r="AB98" s="7" t="e">
        <f>IF(Q98=0,C98,INDEX('2'!$H$2:$H$300,T98))</f>
        <v>#NUM!</v>
      </c>
      <c r="AC98" s="7" t="e">
        <f>IF(Q98=0,D98,INDEX('2'!$I$2:$I$300,T98))</f>
        <v>#NUM!</v>
      </c>
      <c r="AD98" s="7" t="e">
        <f>IF(Q98=0,E98,INDEX('2'!$J$2:$J$300,T98))</f>
        <v>#NUM!</v>
      </c>
      <c r="AF98" s="7" t="e">
        <f t="shared" si="16"/>
        <v>#NUM!</v>
      </c>
      <c r="AG98" s="7" t="e">
        <f t="shared" si="17"/>
        <v>#NUM!</v>
      </c>
    </row>
    <row r="99" spans="1:33" x14ac:dyDescent="0.35">
      <c r="A99" s="7">
        <v>95</v>
      </c>
      <c r="B99" s="72">
        <v>48000</v>
      </c>
      <c r="C99" s="7" t="e">
        <f>INDEX('2'!$B$1:$B$211,'2'!$R$1+A99)</f>
        <v>#NUM!</v>
      </c>
      <c r="D99" s="7" t="e">
        <f>INDEX('2'!$C$1:$C$211,'2'!$R$1+A99)</f>
        <v>#NUM!</v>
      </c>
      <c r="E99" s="7" t="e">
        <f>INDEX('2'!$D$1:$D$211,'2'!$R$1+A99)</f>
        <v>#NUM!</v>
      </c>
      <c r="F99" s="7" t="e">
        <f>IF('2'!$N$3=0,IF(C99&lt;&gt;C98,1,0),IF(C99&lt;&gt;C100,1,0))</f>
        <v>#NUM!</v>
      </c>
      <c r="G99" s="7" t="e">
        <f t="shared" si="18"/>
        <v>#NUM!</v>
      </c>
      <c r="H99" s="7" t="e">
        <f t="shared" si="19"/>
        <v>#NUM!</v>
      </c>
      <c r="I99" s="7">
        <f t="shared" si="20"/>
        <v>31</v>
      </c>
      <c r="J99" s="7" t="e">
        <f>IF(Résumé!$W$4=0,IF(B99&gt;=Résumé!$Y$6,1,0),IF(B100&lt;=Résumé!$Y$6,0,1))</f>
        <v>#NUM!</v>
      </c>
      <c r="K99" s="7" t="e">
        <f t="shared" si="21"/>
        <v>#NUM!</v>
      </c>
      <c r="L99" s="7" t="e">
        <f t="shared" si="15"/>
        <v>#NUM!</v>
      </c>
      <c r="M99" s="7" t="e">
        <f t="shared" si="22"/>
        <v>#NUM!</v>
      </c>
      <c r="N99" s="7" t="e">
        <f>IF(L99&gt;0,INDEX('2'!$F$1:$F$211,'2'!$R$1+A99),0)</f>
        <v>#NUM!</v>
      </c>
      <c r="O99" s="7" t="e">
        <f t="shared" si="23"/>
        <v>#NUM!</v>
      </c>
      <c r="Q99" s="7" t="e">
        <f t="shared" si="24"/>
        <v>#NUM!</v>
      </c>
      <c r="R99" s="7" t="e">
        <f t="shared" si="25"/>
        <v>#NUM!</v>
      </c>
      <c r="S99" s="7" t="e">
        <f>IF(R99=2,INDEX('2'!$F$1:$F$211,'2'!$R$1+A99),0)</f>
        <v>#NUM!</v>
      </c>
      <c r="T99" s="7" t="e">
        <f t="shared" si="26"/>
        <v>#NUM!</v>
      </c>
      <c r="V99" s="7" t="e">
        <f t="shared" si="27"/>
        <v>#NUM!</v>
      </c>
      <c r="W99" s="7" t="e">
        <f>IF(J99=0,C99,INDEX('2'!$H$2:$H$277,O99))</f>
        <v>#NUM!</v>
      </c>
      <c r="X99" s="7" t="e">
        <f>IF(J99=0,D99,INDEX('2'!$I$2:$I$277,O99))</f>
        <v>#NUM!</v>
      </c>
      <c r="Y99" s="7" t="e">
        <f>IF(J99=0,E99,INDEX('2'!$J$2:$J$277,O99))</f>
        <v>#NUM!</v>
      </c>
      <c r="AA99" s="7" t="e">
        <f t="shared" si="28"/>
        <v>#NUM!</v>
      </c>
      <c r="AB99" s="7" t="e">
        <f>IF(Q99=0,C99,INDEX('2'!$H$2:$H$300,T99))</f>
        <v>#NUM!</v>
      </c>
      <c r="AC99" s="7" t="e">
        <f>IF(Q99=0,D99,INDEX('2'!$I$2:$I$300,T99))</f>
        <v>#NUM!</v>
      </c>
      <c r="AD99" s="7" t="e">
        <f>IF(Q99=0,E99,INDEX('2'!$J$2:$J$300,T99))</f>
        <v>#NUM!</v>
      </c>
      <c r="AF99" s="7" t="e">
        <f t="shared" si="16"/>
        <v>#NUM!</v>
      </c>
      <c r="AG99" s="7" t="e">
        <f t="shared" si="17"/>
        <v>#NUM!</v>
      </c>
    </row>
    <row r="100" spans="1:33" x14ac:dyDescent="0.35">
      <c r="A100" s="7">
        <v>96</v>
      </c>
      <c r="B100" s="72">
        <v>48030</v>
      </c>
      <c r="C100" s="7" t="e">
        <f>INDEX('2'!$B$1:$B$211,'2'!$R$1+A100)</f>
        <v>#NUM!</v>
      </c>
      <c r="D100" s="7" t="e">
        <f>INDEX('2'!$C$1:$C$211,'2'!$R$1+A100)</f>
        <v>#NUM!</v>
      </c>
      <c r="E100" s="7" t="e">
        <f>INDEX('2'!$D$1:$D$211,'2'!$R$1+A100)</f>
        <v>#NUM!</v>
      </c>
      <c r="F100" s="7" t="e">
        <f>IF('2'!$N$3=0,IF(C100&lt;&gt;C99,1,0),IF(C100&lt;&gt;C101,1,0))</f>
        <v>#NUM!</v>
      </c>
      <c r="G100" s="7" t="e">
        <f t="shared" si="18"/>
        <v>#NUM!</v>
      </c>
      <c r="H100" s="7" t="e">
        <f t="shared" si="19"/>
        <v>#NUM!</v>
      </c>
      <c r="I100" s="7">
        <f t="shared" si="20"/>
        <v>30</v>
      </c>
      <c r="J100" s="7" t="e">
        <f>IF(Résumé!$W$4=0,IF(B100&gt;=Résumé!$Y$6,1,0),IF(B101&lt;=Résumé!$Y$6,0,1))</f>
        <v>#NUM!</v>
      </c>
      <c r="K100" s="7" t="e">
        <f t="shared" si="21"/>
        <v>#NUM!</v>
      </c>
      <c r="L100" s="7" t="e">
        <f t="shared" ref="L100:L130" si="29">IF(K100=2,C100,0)</f>
        <v>#NUM!</v>
      </c>
      <c r="M100" s="7" t="e">
        <f t="shared" si="22"/>
        <v>#NUM!</v>
      </c>
      <c r="N100" s="7" t="e">
        <f>IF(L100&gt;0,INDEX('2'!$F$1:$F$211,'2'!$R$1+A100),0)</f>
        <v>#NUM!</v>
      </c>
      <c r="O100" s="7" t="e">
        <f t="shared" si="23"/>
        <v>#NUM!</v>
      </c>
      <c r="Q100" s="7" t="e">
        <f t="shared" si="24"/>
        <v>#NUM!</v>
      </c>
      <c r="R100" s="7" t="e">
        <f t="shared" si="25"/>
        <v>#NUM!</v>
      </c>
      <c r="S100" s="7" t="e">
        <f>IF(R100=2,INDEX('2'!$F$1:$F$211,'2'!$R$1+A100),0)</f>
        <v>#NUM!</v>
      </c>
      <c r="T100" s="7" t="e">
        <f t="shared" si="26"/>
        <v>#NUM!</v>
      </c>
      <c r="V100" s="7" t="e">
        <f t="shared" si="27"/>
        <v>#NUM!</v>
      </c>
      <c r="W100" s="7" t="e">
        <f>IF(J100=0,C100,INDEX('2'!$H$2:$H$277,O100))</f>
        <v>#NUM!</v>
      </c>
      <c r="X100" s="7" t="e">
        <f>IF(J100=0,D100,INDEX('2'!$I$2:$I$277,O100))</f>
        <v>#NUM!</v>
      </c>
      <c r="Y100" s="7" t="e">
        <f>IF(J100=0,E100,INDEX('2'!$J$2:$J$277,O100))</f>
        <v>#NUM!</v>
      </c>
      <c r="AA100" s="7" t="e">
        <f t="shared" si="28"/>
        <v>#NUM!</v>
      </c>
      <c r="AB100" s="7" t="e">
        <f>IF(Q100=0,C100,INDEX('2'!$H$2:$H$300,T100))</f>
        <v>#NUM!</v>
      </c>
      <c r="AC100" s="7" t="e">
        <f>IF(Q100=0,D100,INDEX('2'!$I$2:$I$300,T100))</f>
        <v>#NUM!</v>
      </c>
      <c r="AD100" s="7" t="e">
        <f>IF(Q100=0,E100,INDEX('2'!$J$2:$J$300,T100))</f>
        <v>#NUM!</v>
      </c>
      <c r="AF100" s="7" t="e">
        <f t="shared" si="16"/>
        <v>#NUM!</v>
      </c>
      <c r="AG100" s="7" t="e">
        <f t="shared" si="17"/>
        <v>#NUM!</v>
      </c>
    </row>
    <row r="101" spans="1:33" x14ac:dyDescent="0.35">
      <c r="A101" s="7">
        <v>97</v>
      </c>
      <c r="B101" s="72">
        <v>48061</v>
      </c>
      <c r="C101" s="7" t="e">
        <f>INDEX('2'!$B$1:$B$211,'2'!$R$1+A101)</f>
        <v>#NUM!</v>
      </c>
      <c r="D101" s="7" t="e">
        <f>INDEX('2'!$C$1:$C$211,'2'!$R$1+A101)</f>
        <v>#NUM!</v>
      </c>
      <c r="E101" s="7" t="e">
        <f>INDEX('2'!$D$1:$D$211,'2'!$R$1+A101)</f>
        <v>#NUM!</v>
      </c>
      <c r="F101" s="7" t="e">
        <f>IF('2'!$N$3=0,IF(C101&lt;&gt;C100,1,0),IF(C101&lt;&gt;C102,1,0))</f>
        <v>#NUM!</v>
      </c>
      <c r="G101" s="7" t="e">
        <f t="shared" si="18"/>
        <v>#NUM!</v>
      </c>
      <c r="H101" s="7" t="e">
        <f t="shared" si="19"/>
        <v>#NUM!</v>
      </c>
      <c r="I101" s="7">
        <f t="shared" si="20"/>
        <v>31</v>
      </c>
      <c r="J101" s="7" t="e">
        <f>IF(Résumé!$W$4=0,IF(B101&gt;=Résumé!$Y$6,1,0),IF(B102&lt;=Résumé!$Y$6,0,1))</f>
        <v>#NUM!</v>
      </c>
      <c r="K101" s="7" t="e">
        <f t="shared" si="21"/>
        <v>#NUM!</v>
      </c>
      <c r="L101" s="7" t="e">
        <f t="shared" si="29"/>
        <v>#NUM!</v>
      </c>
      <c r="M101" s="7" t="e">
        <f t="shared" si="22"/>
        <v>#NUM!</v>
      </c>
      <c r="N101" s="7" t="e">
        <f>IF(L101&gt;0,INDEX('2'!$F$1:$F$211,'2'!$R$1+A101),0)</f>
        <v>#NUM!</v>
      </c>
      <c r="O101" s="7" t="e">
        <f t="shared" si="23"/>
        <v>#NUM!</v>
      </c>
      <c r="Q101" s="7" t="e">
        <f t="shared" ref="Q101:Q129" si="30">IF(AND(J101=1,C101&gt;=7),1,0)</f>
        <v>#NUM!</v>
      </c>
      <c r="R101" s="7" t="e">
        <f t="shared" si="25"/>
        <v>#NUM!</v>
      </c>
      <c r="S101" s="7" t="e">
        <f>IF(R101=2,INDEX('2'!$F$1:$F$211,'2'!$R$1+A101),0)</f>
        <v>#NUM!</v>
      </c>
      <c r="T101" s="7" t="e">
        <f t="shared" si="26"/>
        <v>#NUM!</v>
      </c>
      <c r="V101" s="7" t="e">
        <f t="shared" si="27"/>
        <v>#NUM!</v>
      </c>
      <c r="W101" s="7" t="e">
        <f>IF(J101=0,C101,INDEX('2'!$H$2:$H$277,O101))</f>
        <v>#NUM!</v>
      </c>
      <c r="X101" s="7" t="e">
        <f>IF(J101=0,D101,INDEX('2'!$I$2:$I$277,O101))</f>
        <v>#NUM!</v>
      </c>
      <c r="Y101" s="7" t="e">
        <f>IF(J101=0,E101,INDEX('2'!$J$2:$J$277,O101))</f>
        <v>#NUM!</v>
      </c>
      <c r="AA101" s="7" t="e">
        <f t="shared" si="28"/>
        <v>#NUM!</v>
      </c>
      <c r="AB101" s="7" t="e">
        <f>IF(Q101=0,C101,INDEX('2'!$H$2:$H$300,T101))</f>
        <v>#NUM!</v>
      </c>
      <c r="AC101" s="7" t="e">
        <f>IF(Q101=0,D101,INDEX('2'!$I$2:$I$300,T101))</f>
        <v>#NUM!</v>
      </c>
      <c r="AD101" s="7" t="e">
        <f>IF(Q101=0,E101,INDEX('2'!$J$2:$J$300,T101))</f>
        <v>#NUM!</v>
      </c>
      <c r="AF101" s="7" t="e">
        <f t="shared" si="16"/>
        <v>#NUM!</v>
      </c>
      <c r="AG101" s="7" t="e">
        <f t="shared" si="17"/>
        <v>#NUM!</v>
      </c>
    </row>
    <row r="102" spans="1:33" x14ac:dyDescent="0.35">
      <c r="A102" s="7">
        <v>98</v>
      </c>
      <c r="B102" s="72">
        <v>48092</v>
      </c>
      <c r="C102" s="7" t="e">
        <f>INDEX('2'!$B$1:$B$211,'2'!$R$1+A102)</f>
        <v>#NUM!</v>
      </c>
      <c r="D102" s="7" t="e">
        <f>INDEX('2'!$C$1:$C$211,'2'!$R$1+A102)</f>
        <v>#NUM!</v>
      </c>
      <c r="E102" s="7" t="e">
        <f>INDEX('2'!$D$1:$D$211,'2'!$R$1+A102)</f>
        <v>#NUM!</v>
      </c>
      <c r="F102" s="7" t="e">
        <f>IF('2'!$N$3=0,IF(C102&lt;&gt;C101,1,0),IF(C102&lt;&gt;C103,1,0))</f>
        <v>#NUM!</v>
      </c>
      <c r="G102" s="7" t="e">
        <f t="shared" si="18"/>
        <v>#NUM!</v>
      </c>
      <c r="H102" s="7" t="e">
        <f t="shared" si="19"/>
        <v>#NUM!</v>
      </c>
      <c r="I102" s="7">
        <f t="shared" si="20"/>
        <v>31</v>
      </c>
      <c r="J102" s="7" t="e">
        <f>IF(Résumé!$W$4=0,IF(B102&gt;=Résumé!$Y$6,1,0),IF(B103&lt;=Résumé!$Y$6,0,1))</f>
        <v>#NUM!</v>
      </c>
      <c r="K102" s="7" t="e">
        <f t="shared" si="21"/>
        <v>#NUM!</v>
      </c>
      <c r="L102" s="7" t="e">
        <f t="shared" si="29"/>
        <v>#NUM!</v>
      </c>
      <c r="M102" s="7" t="e">
        <f t="shared" si="22"/>
        <v>#NUM!</v>
      </c>
      <c r="N102" s="7" t="e">
        <f>IF(L102&gt;0,INDEX('2'!$F$1:$F$211,'2'!$R$1+A102),0)</f>
        <v>#NUM!</v>
      </c>
      <c r="O102" s="7" t="e">
        <f t="shared" si="23"/>
        <v>#NUM!</v>
      </c>
      <c r="Q102" s="7" t="e">
        <f t="shared" si="30"/>
        <v>#NUM!</v>
      </c>
      <c r="R102" s="7" t="e">
        <f t="shared" si="25"/>
        <v>#NUM!</v>
      </c>
      <c r="S102" s="7" t="e">
        <f>IF(R102=2,INDEX('2'!$F$1:$F$211,'2'!$R$1+A102),0)</f>
        <v>#NUM!</v>
      </c>
      <c r="T102" s="7" t="e">
        <f t="shared" si="26"/>
        <v>#NUM!</v>
      </c>
      <c r="V102" s="7" t="e">
        <f t="shared" si="27"/>
        <v>#NUM!</v>
      </c>
      <c r="W102" s="7" t="e">
        <f>IF(J102=0,C102,INDEX('2'!$H$2:$H$277,O102))</f>
        <v>#NUM!</v>
      </c>
      <c r="X102" s="7" t="e">
        <f>IF(J102=0,D102,INDEX('2'!$I$2:$I$277,O102))</f>
        <v>#NUM!</v>
      </c>
      <c r="Y102" s="7" t="e">
        <f>IF(J102=0,E102,INDEX('2'!$J$2:$J$277,O102))</f>
        <v>#NUM!</v>
      </c>
      <c r="AA102" s="7" t="e">
        <f t="shared" si="28"/>
        <v>#NUM!</v>
      </c>
      <c r="AB102" s="7" t="e">
        <f>IF(Q102=0,C102,INDEX('2'!$H$2:$H$300,T102))</f>
        <v>#NUM!</v>
      </c>
      <c r="AC102" s="7" t="e">
        <f>IF(Q102=0,D102,INDEX('2'!$I$2:$I$300,T102))</f>
        <v>#NUM!</v>
      </c>
      <c r="AD102" s="7" t="e">
        <f>IF(Q102=0,E102,INDEX('2'!$J$2:$J$300,T102))</f>
        <v>#NUM!</v>
      </c>
      <c r="AF102" s="7" t="e">
        <f t="shared" si="16"/>
        <v>#NUM!</v>
      </c>
      <c r="AG102" s="7" t="e">
        <f t="shared" si="17"/>
        <v>#NUM!</v>
      </c>
    </row>
    <row r="103" spans="1:33" x14ac:dyDescent="0.35">
      <c r="A103" s="7">
        <v>99</v>
      </c>
      <c r="B103" s="72">
        <v>48122</v>
      </c>
      <c r="C103" s="7" t="e">
        <f>INDEX('2'!$B$1:$B$211,'2'!$R$1+A103)</f>
        <v>#NUM!</v>
      </c>
      <c r="D103" s="7" t="e">
        <f>INDEX('2'!$C$1:$C$211,'2'!$R$1+A103)</f>
        <v>#NUM!</v>
      </c>
      <c r="E103" s="7" t="e">
        <f>INDEX('2'!$D$1:$D$211,'2'!$R$1+A103)</f>
        <v>#NUM!</v>
      </c>
      <c r="F103" s="7" t="e">
        <f>IF('2'!$N$3=0,IF(C103&lt;&gt;C102,1,0),IF(C103&lt;&gt;C104,1,0))</f>
        <v>#NUM!</v>
      </c>
      <c r="G103" s="7" t="e">
        <f t="shared" si="18"/>
        <v>#NUM!</v>
      </c>
      <c r="H103" s="7" t="e">
        <f t="shared" si="19"/>
        <v>#NUM!</v>
      </c>
      <c r="I103" s="7">
        <f t="shared" si="20"/>
        <v>30</v>
      </c>
      <c r="J103" s="7" t="e">
        <f>IF(Résumé!$W$4=0,IF(B103&gt;=Résumé!$Y$6,1,0),IF(B104&lt;=Résumé!$Y$6,0,1))</f>
        <v>#NUM!</v>
      </c>
      <c r="K103" s="7" t="e">
        <f t="shared" si="21"/>
        <v>#NUM!</v>
      </c>
      <c r="L103" s="7" t="e">
        <f t="shared" si="29"/>
        <v>#NUM!</v>
      </c>
      <c r="M103" s="7" t="e">
        <f t="shared" si="22"/>
        <v>#NUM!</v>
      </c>
      <c r="N103" s="7" t="e">
        <f>IF(L103&gt;0,INDEX('2'!$F$1:$F$211,'2'!$R$1+A103),0)</f>
        <v>#NUM!</v>
      </c>
      <c r="O103" s="7" t="e">
        <f t="shared" si="23"/>
        <v>#NUM!</v>
      </c>
      <c r="Q103" s="7" t="e">
        <f t="shared" si="30"/>
        <v>#NUM!</v>
      </c>
      <c r="R103" s="7" t="e">
        <f t="shared" si="25"/>
        <v>#NUM!</v>
      </c>
      <c r="S103" s="7" t="e">
        <f>IF(R103=2,INDEX('2'!$F$1:$F$211,'2'!$R$1+A103),0)</f>
        <v>#NUM!</v>
      </c>
      <c r="T103" s="7" t="e">
        <f t="shared" si="26"/>
        <v>#NUM!</v>
      </c>
      <c r="V103" s="7" t="e">
        <f t="shared" si="27"/>
        <v>#NUM!</v>
      </c>
      <c r="W103" s="7" t="e">
        <f>IF(J103=0,C103,INDEX('2'!$H$2:$H$277,O103))</f>
        <v>#NUM!</v>
      </c>
      <c r="X103" s="7" t="e">
        <f>IF(J103=0,D103,INDEX('2'!$I$2:$I$277,O103))</f>
        <v>#NUM!</v>
      </c>
      <c r="Y103" s="7" t="e">
        <f>IF(J103=0,E103,INDEX('2'!$J$2:$J$277,O103))</f>
        <v>#NUM!</v>
      </c>
      <c r="AA103" s="7" t="e">
        <f t="shared" si="28"/>
        <v>#NUM!</v>
      </c>
      <c r="AB103" s="7" t="e">
        <f>IF(Q103=0,C103,INDEX('2'!$H$2:$H$300,T103))</f>
        <v>#NUM!</v>
      </c>
      <c r="AC103" s="7" t="e">
        <f>IF(Q103=0,D103,INDEX('2'!$I$2:$I$300,T103))</f>
        <v>#NUM!</v>
      </c>
      <c r="AD103" s="7" t="e">
        <f>IF(Q103=0,E103,INDEX('2'!$J$2:$J$300,T103))</f>
        <v>#NUM!</v>
      </c>
      <c r="AF103" s="7" t="e">
        <f t="shared" si="16"/>
        <v>#NUM!</v>
      </c>
      <c r="AG103" s="7" t="e">
        <f t="shared" si="17"/>
        <v>#NUM!</v>
      </c>
    </row>
    <row r="104" spans="1:33" x14ac:dyDescent="0.35">
      <c r="A104" s="7">
        <v>100</v>
      </c>
      <c r="B104" s="72">
        <v>48153</v>
      </c>
      <c r="C104" s="7" t="e">
        <f>INDEX('2'!$B$1:$B$211,'2'!$R$1+A104)</f>
        <v>#NUM!</v>
      </c>
      <c r="D104" s="7" t="e">
        <f>INDEX('2'!$C$1:$C$211,'2'!$R$1+A104)</f>
        <v>#NUM!</v>
      </c>
      <c r="E104" s="7" t="e">
        <f>INDEX('2'!$D$1:$D$211,'2'!$R$1+A104)</f>
        <v>#NUM!</v>
      </c>
      <c r="F104" s="7" t="e">
        <f>IF('2'!$N$3=0,IF(C104&lt;&gt;C103,1,0),IF(C104&lt;&gt;C105,1,0))</f>
        <v>#NUM!</v>
      </c>
      <c r="G104" s="7" t="e">
        <f t="shared" si="18"/>
        <v>#NUM!</v>
      </c>
      <c r="H104" s="7" t="e">
        <f t="shared" si="19"/>
        <v>#NUM!</v>
      </c>
      <c r="I104" s="7">
        <f t="shared" si="20"/>
        <v>31</v>
      </c>
      <c r="J104" s="7" t="e">
        <f>IF(Résumé!$W$4=0,IF(B104&gt;=Résumé!$Y$6,1,0),IF(B105&lt;=Résumé!$Y$6,0,1))</f>
        <v>#NUM!</v>
      </c>
      <c r="K104" s="7" t="e">
        <f t="shared" si="21"/>
        <v>#NUM!</v>
      </c>
      <c r="L104" s="7" t="e">
        <f t="shared" si="29"/>
        <v>#NUM!</v>
      </c>
      <c r="M104" s="7" t="e">
        <f t="shared" si="22"/>
        <v>#NUM!</v>
      </c>
      <c r="N104" s="7" t="e">
        <f>IF(L104&gt;0,INDEX('2'!$F$1:$F$211,'2'!$R$1+A104),0)</f>
        <v>#NUM!</v>
      </c>
      <c r="O104" s="7" t="e">
        <f t="shared" si="23"/>
        <v>#NUM!</v>
      </c>
      <c r="Q104" s="7" t="e">
        <f t="shared" si="30"/>
        <v>#NUM!</v>
      </c>
      <c r="R104" s="7" t="e">
        <f t="shared" si="25"/>
        <v>#NUM!</v>
      </c>
      <c r="S104" s="7" t="e">
        <f>IF(R104=2,INDEX('2'!$F$1:$F$211,'2'!$R$1+A104),0)</f>
        <v>#NUM!</v>
      </c>
      <c r="T104" s="7" t="e">
        <f t="shared" si="26"/>
        <v>#NUM!</v>
      </c>
      <c r="V104" s="7" t="e">
        <f t="shared" si="27"/>
        <v>#NUM!</v>
      </c>
      <c r="W104" s="7" t="e">
        <f>IF(J104=0,C104,INDEX('2'!$H$2:$H$277,O104))</f>
        <v>#NUM!</v>
      </c>
      <c r="X104" s="7" t="e">
        <f>IF(J104=0,D104,INDEX('2'!$I$2:$I$277,O104))</f>
        <v>#NUM!</v>
      </c>
      <c r="Y104" s="7" t="e">
        <f>IF(J104=0,E104,INDEX('2'!$J$2:$J$277,O104))</f>
        <v>#NUM!</v>
      </c>
      <c r="AA104" s="7" t="e">
        <f t="shared" si="28"/>
        <v>#NUM!</v>
      </c>
      <c r="AB104" s="7" t="e">
        <f>IF(Q104=0,C104,INDEX('2'!$H$2:$H$300,T104))</f>
        <v>#NUM!</v>
      </c>
      <c r="AC104" s="7" t="e">
        <f>IF(Q104=0,D104,INDEX('2'!$I$2:$I$300,T104))</f>
        <v>#NUM!</v>
      </c>
      <c r="AD104" s="7" t="e">
        <f>IF(Q104=0,E104,INDEX('2'!$J$2:$J$300,T104))</f>
        <v>#NUM!</v>
      </c>
      <c r="AF104" s="7" t="e">
        <f t="shared" si="16"/>
        <v>#NUM!</v>
      </c>
      <c r="AG104" s="7" t="e">
        <f t="shared" si="17"/>
        <v>#NUM!</v>
      </c>
    </row>
    <row r="105" spans="1:33" x14ac:dyDescent="0.35">
      <c r="A105" s="7">
        <v>101</v>
      </c>
      <c r="B105" s="72">
        <v>48183</v>
      </c>
      <c r="C105" s="7" t="e">
        <f>INDEX('2'!$B$1:$B$211,'2'!$R$1+A105)</f>
        <v>#NUM!</v>
      </c>
      <c r="D105" s="7" t="e">
        <f>INDEX('2'!$C$1:$C$211,'2'!$R$1+A105)</f>
        <v>#NUM!</v>
      </c>
      <c r="E105" s="7" t="e">
        <f>INDEX('2'!$D$1:$D$211,'2'!$R$1+A105)</f>
        <v>#NUM!</v>
      </c>
      <c r="F105" s="7" t="e">
        <f>IF('2'!$N$3=0,IF(C105&lt;&gt;C104,1,0),IF(C105&lt;&gt;C106,1,0))</f>
        <v>#NUM!</v>
      </c>
      <c r="G105" s="7" t="e">
        <f t="shared" si="18"/>
        <v>#NUM!</v>
      </c>
      <c r="H105" s="7" t="e">
        <f t="shared" si="19"/>
        <v>#NUM!</v>
      </c>
      <c r="I105" s="7">
        <f t="shared" si="20"/>
        <v>30</v>
      </c>
      <c r="J105" s="7" t="e">
        <f>IF(Résumé!$W$4=0,IF(B105&gt;=Résumé!$Y$6,1,0),IF(B106&lt;=Résumé!$Y$6,0,1))</f>
        <v>#NUM!</v>
      </c>
      <c r="K105" s="7" t="e">
        <f t="shared" si="21"/>
        <v>#NUM!</v>
      </c>
      <c r="L105" s="7" t="e">
        <f t="shared" si="29"/>
        <v>#NUM!</v>
      </c>
      <c r="M105" s="7" t="e">
        <f t="shared" si="22"/>
        <v>#NUM!</v>
      </c>
      <c r="N105" s="7" t="e">
        <f>IF(L105&gt;0,INDEX('2'!$F$1:$F$211,'2'!$R$1+A105),0)</f>
        <v>#NUM!</v>
      </c>
      <c r="O105" s="7" t="e">
        <f t="shared" si="23"/>
        <v>#NUM!</v>
      </c>
      <c r="Q105" s="7" t="e">
        <f t="shared" si="30"/>
        <v>#NUM!</v>
      </c>
      <c r="R105" s="7" t="e">
        <f t="shared" si="25"/>
        <v>#NUM!</v>
      </c>
      <c r="S105" s="7" t="e">
        <f>IF(R105=2,INDEX('2'!$F$1:$F$211,'2'!$R$1+A105),0)</f>
        <v>#NUM!</v>
      </c>
      <c r="T105" s="7" t="e">
        <f t="shared" si="26"/>
        <v>#NUM!</v>
      </c>
      <c r="V105" s="7" t="e">
        <f t="shared" si="27"/>
        <v>#NUM!</v>
      </c>
      <c r="W105" s="7" t="e">
        <f>IF(J105=0,C105,INDEX('2'!$H$2:$H$277,O105))</f>
        <v>#NUM!</v>
      </c>
      <c r="X105" s="7" t="e">
        <f>IF(J105=0,D105,INDEX('2'!$I$2:$I$277,O105))</f>
        <v>#NUM!</v>
      </c>
      <c r="Y105" s="7" t="e">
        <f>IF(J105=0,E105,INDEX('2'!$J$2:$J$277,O105))</f>
        <v>#NUM!</v>
      </c>
      <c r="AA105" s="7" t="e">
        <f t="shared" si="28"/>
        <v>#NUM!</v>
      </c>
      <c r="AB105" s="7" t="e">
        <f>IF(Q105=0,C105,INDEX('2'!$H$2:$H$300,T105))</f>
        <v>#NUM!</v>
      </c>
      <c r="AC105" s="7" t="e">
        <f>IF(Q105=0,D105,INDEX('2'!$I$2:$I$300,T105))</f>
        <v>#NUM!</v>
      </c>
      <c r="AD105" s="7" t="e">
        <f>IF(Q105=0,E105,INDEX('2'!$J$2:$J$300,T105))</f>
        <v>#NUM!</v>
      </c>
      <c r="AF105" s="7" t="e">
        <f t="shared" si="16"/>
        <v>#NUM!</v>
      </c>
      <c r="AG105" s="7" t="e">
        <f t="shared" si="17"/>
        <v>#NUM!</v>
      </c>
    </row>
    <row r="106" spans="1:33" x14ac:dyDescent="0.35">
      <c r="A106" s="7">
        <v>102</v>
      </c>
      <c r="B106" s="72">
        <v>48214</v>
      </c>
      <c r="C106" s="7" t="e">
        <f>INDEX('2'!$B$1:$B$211,'2'!$R$1+A106)</f>
        <v>#NUM!</v>
      </c>
      <c r="D106" s="7" t="e">
        <f>INDEX('2'!$C$1:$C$211,'2'!$R$1+A106)</f>
        <v>#NUM!</v>
      </c>
      <c r="E106" s="7" t="e">
        <f>INDEX('2'!$D$1:$D$211,'2'!$R$1+A106)</f>
        <v>#NUM!</v>
      </c>
      <c r="F106" s="7" t="e">
        <f>IF('2'!$N$3=0,IF(C106&lt;&gt;C105,1,0),IF(C106&lt;&gt;C107,1,0))</f>
        <v>#NUM!</v>
      </c>
      <c r="G106" s="7" t="e">
        <f t="shared" si="18"/>
        <v>#NUM!</v>
      </c>
      <c r="H106" s="7" t="e">
        <f t="shared" si="19"/>
        <v>#NUM!</v>
      </c>
      <c r="I106" s="7">
        <f t="shared" si="20"/>
        <v>31</v>
      </c>
      <c r="J106" s="7" t="e">
        <f>IF(Résumé!$W$4=0,IF(B106&gt;=Résumé!$Y$6,1,0),IF(B107&lt;=Résumé!$Y$6,0,1))</f>
        <v>#NUM!</v>
      </c>
      <c r="K106" s="7" t="e">
        <f t="shared" si="21"/>
        <v>#NUM!</v>
      </c>
      <c r="L106" s="7" t="e">
        <f t="shared" si="29"/>
        <v>#NUM!</v>
      </c>
      <c r="M106" s="7" t="e">
        <f t="shared" si="22"/>
        <v>#NUM!</v>
      </c>
      <c r="N106" s="7" t="e">
        <f>IF(L106&gt;0,INDEX('2'!$F$1:$F$211,'2'!$R$1+A106),0)</f>
        <v>#NUM!</v>
      </c>
      <c r="O106" s="7" t="e">
        <f t="shared" si="23"/>
        <v>#NUM!</v>
      </c>
      <c r="Q106" s="7" t="e">
        <f t="shared" si="30"/>
        <v>#NUM!</v>
      </c>
      <c r="R106" s="7" t="e">
        <f t="shared" si="25"/>
        <v>#NUM!</v>
      </c>
      <c r="S106" s="7" t="e">
        <f>IF(R106=2,INDEX('2'!$F$1:$F$211,'2'!$R$1+A106),0)</f>
        <v>#NUM!</v>
      </c>
      <c r="T106" s="7" t="e">
        <f t="shared" si="26"/>
        <v>#NUM!</v>
      </c>
      <c r="V106" s="7" t="e">
        <f t="shared" si="27"/>
        <v>#NUM!</v>
      </c>
      <c r="W106" s="7" t="e">
        <f>IF(J106=0,C106,INDEX('2'!$H$2:$H$277,O106))</f>
        <v>#NUM!</v>
      </c>
      <c r="X106" s="7" t="e">
        <f>IF(J106=0,D106,INDEX('2'!$I$2:$I$277,O106))</f>
        <v>#NUM!</v>
      </c>
      <c r="Y106" s="7" t="e">
        <f>IF(J106=0,E106,INDEX('2'!$J$2:$J$277,O106))</f>
        <v>#NUM!</v>
      </c>
      <c r="AA106" s="7" t="e">
        <f t="shared" si="28"/>
        <v>#NUM!</v>
      </c>
      <c r="AB106" s="7" t="e">
        <f>IF(Q106=0,C106,INDEX('2'!$H$2:$H$300,T106))</f>
        <v>#NUM!</v>
      </c>
      <c r="AC106" s="7" t="e">
        <f>IF(Q106=0,D106,INDEX('2'!$I$2:$I$300,T106))</f>
        <v>#NUM!</v>
      </c>
      <c r="AD106" s="7" t="e">
        <f>IF(Q106=0,E106,INDEX('2'!$J$2:$J$300,T106))</f>
        <v>#NUM!</v>
      </c>
      <c r="AF106" s="7" t="e">
        <f t="shared" si="16"/>
        <v>#NUM!</v>
      </c>
      <c r="AG106" s="7" t="e">
        <f t="shared" si="17"/>
        <v>#NUM!</v>
      </c>
    </row>
    <row r="107" spans="1:33" x14ac:dyDescent="0.35">
      <c r="A107" s="7">
        <v>103</v>
      </c>
      <c r="B107" s="72">
        <v>48245</v>
      </c>
      <c r="C107" s="7" t="e">
        <f>INDEX('2'!$B$1:$B$211,'2'!$R$1+A107)</f>
        <v>#NUM!</v>
      </c>
      <c r="D107" s="7" t="e">
        <f>INDEX('2'!$C$1:$C$211,'2'!$R$1+A107)</f>
        <v>#NUM!</v>
      </c>
      <c r="E107" s="7" t="e">
        <f>INDEX('2'!$D$1:$D$211,'2'!$R$1+A107)</f>
        <v>#NUM!</v>
      </c>
      <c r="F107" s="7" t="e">
        <f>IF('2'!$N$3=0,IF(C107&lt;&gt;C106,1,0),IF(C107&lt;&gt;C108,1,0))</f>
        <v>#NUM!</v>
      </c>
      <c r="G107" s="7" t="e">
        <f t="shared" si="18"/>
        <v>#NUM!</v>
      </c>
      <c r="H107" s="7" t="e">
        <f t="shared" si="19"/>
        <v>#NUM!</v>
      </c>
      <c r="I107" s="7">
        <f t="shared" si="20"/>
        <v>31</v>
      </c>
      <c r="J107" s="7" t="e">
        <f>IF(Résumé!$W$4=0,IF(B107&gt;=Résumé!$Y$6,1,0),IF(B108&lt;=Résumé!$Y$6,0,1))</f>
        <v>#NUM!</v>
      </c>
      <c r="K107" s="7" t="e">
        <f t="shared" si="21"/>
        <v>#NUM!</v>
      </c>
      <c r="L107" s="7" t="e">
        <f t="shared" si="29"/>
        <v>#NUM!</v>
      </c>
      <c r="M107" s="7" t="e">
        <f t="shared" si="22"/>
        <v>#NUM!</v>
      </c>
      <c r="N107" s="7" t="e">
        <f>IF(L107&gt;0,INDEX('2'!$F$1:$F$211,'2'!$R$1+A107),0)</f>
        <v>#NUM!</v>
      </c>
      <c r="O107" s="7" t="e">
        <f t="shared" si="23"/>
        <v>#NUM!</v>
      </c>
      <c r="Q107" s="7" t="e">
        <f t="shared" si="30"/>
        <v>#NUM!</v>
      </c>
      <c r="R107" s="7" t="e">
        <f t="shared" si="25"/>
        <v>#NUM!</v>
      </c>
      <c r="S107" s="7" t="e">
        <f>IF(R107=2,INDEX('2'!$F$1:$F$211,'2'!$R$1+A107),0)</f>
        <v>#NUM!</v>
      </c>
      <c r="T107" s="7" t="e">
        <f t="shared" si="26"/>
        <v>#NUM!</v>
      </c>
      <c r="V107" s="7" t="e">
        <f t="shared" si="27"/>
        <v>#NUM!</v>
      </c>
      <c r="W107" s="7" t="e">
        <f>IF(J107=0,C107,INDEX('2'!$H$2:$H$277,O107))</f>
        <v>#NUM!</v>
      </c>
      <c r="X107" s="7" t="e">
        <f>IF(J107=0,D107,INDEX('2'!$I$2:$I$277,O107))</f>
        <v>#NUM!</v>
      </c>
      <c r="Y107" s="7" t="e">
        <f>IF(J107=0,E107,INDEX('2'!$J$2:$J$277,O107))</f>
        <v>#NUM!</v>
      </c>
      <c r="AA107" s="7" t="e">
        <f t="shared" si="28"/>
        <v>#NUM!</v>
      </c>
      <c r="AB107" s="7" t="e">
        <f>IF(Q107=0,C107,INDEX('2'!$H$2:$H$300,T107))</f>
        <v>#NUM!</v>
      </c>
      <c r="AC107" s="7" t="e">
        <f>IF(Q107=0,D107,INDEX('2'!$I$2:$I$300,T107))</f>
        <v>#NUM!</v>
      </c>
      <c r="AD107" s="7" t="e">
        <f>IF(Q107=0,E107,INDEX('2'!$J$2:$J$300,T107))</f>
        <v>#NUM!</v>
      </c>
      <c r="AF107" s="7" t="e">
        <f t="shared" si="16"/>
        <v>#NUM!</v>
      </c>
      <c r="AG107" s="7" t="e">
        <f t="shared" si="17"/>
        <v>#NUM!</v>
      </c>
    </row>
    <row r="108" spans="1:33" x14ac:dyDescent="0.35">
      <c r="A108" s="7">
        <v>104</v>
      </c>
      <c r="B108" s="72">
        <v>48274</v>
      </c>
      <c r="C108" s="7" t="e">
        <f>INDEX('2'!$B$1:$B$211,'2'!$R$1+A108)</f>
        <v>#NUM!</v>
      </c>
      <c r="D108" s="7" t="e">
        <f>INDEX('2'!$C$1:$C$211,'2'!$R$1+A108)</f>
        <v>#NUM!</v>
      </c>
      <c r="E108" s="7" t="e">
        <f>INDEX('2'!$D$1:$D$211,'2'!$R$1+A108)</f>
        <v>#NUM!</v>
      </c>
      <c r="F108" s="7" t="e">
        <f>IF('2'!$N$3=0,IF(C108&lt;&gt;C107,1,0),IF(C108&lt;&gt;C109,1,0))</f>
        <v>#NUM!</v>
      </c>
      <c r="G108" s="7" t="e">
        <f t="shared" si="18"/>
        <v>#NUM!</v>
      </c>
      <c r="H108" s="7" t="e">
        <f t="shared" si="19"/>
        <v>#NUM!</v>
      </c>
      <c r="I108" s="7">
        <f t="shared" si="20"/>
        <v>29</v>
      </c>
      <c r="J108" s="7" t="e">
        <f>IF(Résumé!$W$4=0,IF(B108&gt;=Résumé!$Y$6,1,0),IF(B109&lt;=Résumé!$Y$6,0,1))</f>
        <v>#NUM!</v>
      </c>
      <c r="K108" s="7" t="e">
        <f t="shared" si="21"/>
        <v>#NUM!</v>
      </c>
      <c r="L108" s="7" t="e">
        <f t="shared" si="29"/>
        <v>#NUM!</v>
      </c>
      <c r="M108" s="7" t="e">
        <f t="shared" si="22"/>
        <v>#NUM!</v>
      </c>
      <c r="N108" s="7" t="e">
        <f>IF(L108&gt;0,INDEX('2'!$F$1:$F$211,'2'!$R$1+A108),0)</f>
        <v>#NUM!</v>
      </c>
      <c r="O108" s="7" t="e">
        <f t="shared" si="23"/>
        <v>#NUM!</v>
      </c>
      <c r="Q108" s="7" t="e">
        <f t="shared" si="30"/>
        <v>#NUM!</v>
      </c>
      <c r="R108" s="7" t="e">
        <f t="shared" si="25"/>
        <v>#NUM!</v>
      </c>
      <c r="S108" s="7" t="e">
        <f>IF(R108=2,INDEX('2'!$F$1:$F$211,'2'!$R$1+A108),0)</f>
        <v>#NUM!</v>
      </c>
      <c r="T108" s="7" t="e">
        <f t="shared" si="26"/>
        <v>#NUM!</v>
      </c>
      <c r="V108" s="7" t="e">
        <f t="shared" si="27"/>
        <v>#NUM!</v>
      </c>
      <c r="W108" s="7" t="e">
        <f>IF(J108=0,C108,INDEX('2'!$H$2:$H$277,O108))</f>
        <v>#NUM!</v>
      </c>
      <c r="X108" s="7" t="e">
        <f>IF(J108=0,D108,INDEX('2'!$I$2:$I$277,O108))</f>
        <v>#NUM!</v>
      </c>
      <c r="Y108" s="7" t="e">
        <f>IF(J108=0,E108,INDEX('2'!$J$2:$J$277,O108))</f>
        <v>#NUM!</v>
      </c>
      <c r="AA108" s="7" t="e">
        <f t="shared" si="28"/>
        <v>#NUM!</v>
      </c>
      <c r="AB108" s="7" t="e">
        <f>IF(Q108=0,C108,INDEX('2'!$H$2:$H$300,T108))</f>
        <v>#NUM!</v>
      </c>
      <c r="AC108" s="7" t="e">
        <f>IF(Q108=0,D108,INDEX('2'!$I$2:$I$300,T108))</f>
        <v>#NUM!</v>
      </c>
      <c r="AD108" s="7" t="e">
        <f>IF(Q108=0,E108,INDEX('2'!$J$2:$J$300,T108))</f>
        <v>#NUM!</v>
      </c>
      <c r="AF108" s="7" t="e">
        <f t="shared" si="16"/>
        <v>#NUM!</v>
      </c>
      <c r="AG108" s="7" t="e">
        <f t="shared" si="17"/>
        <v>#NUM!</v>
      </c>
    </row>
    <row r="109" spans="1:33" x14ac:dyDescent="0.35">
      <c r="A109" s="7">
        <v>105</v>
      </c>
      <c r="B109" s="72">
        <v>48305</v>
      </c>
      <c r="C109" s="7" t="e">
        <f>INDEX('2'!$B$1:$B$211,'2'!$R$1+A109)</f>
        <v>#NUM!</v>
      </c>
      <c r="D109" s="7" t="e">
        <f>INDEX('2'!$C$1:$C$211,'2'!$R$1+A109)</f>
        <v>#NUM!</v>
      </c>
      <c r="E109" s="7" t="e">
        <f>INDEX('2'!$D$1:$D$211,'2'!$R$1+A109)</f>
        <v>#NUM!</v>
      </c>
      <c r="F109" s="7" t="e">
        <f>IF('2'!$N$3=0,IF(C109&lt;&gt;C108,1,0),IF(C109&lt;&gt;C110,1,0))</f>
        <v>#NUM!</v>
      </c>
      <c r="G109" s="7" t="e">
        <f t="shared" si="18"/>
        <v>#NUM!</v>
      </c>
      <c r="H109" s="7" t="e">
        <f t="shared" si="19"/>
        <v>#NUM!</v>
      </c>
      <c r="I109" s="7">
        <f t="shared" si="20"/>
        <v>31</v>
      </c>
      <c r="J109" s="7" t="e">
        <f>IF(Résumé!$W$4=0,IF(B109&gt;=Résumé!$Y$6,1,0),IF(B110&lt;=Résumé!$Y$6,0,1))</f>
        <v>#NUM!</v>
      </c>
      <c r="K109" s="7" t="e">
        <f t="shared" si="21"/>
        <v>#NUM!</v>
      </c>
      <c r="L109" s="7" t="e">
        <f t="shared" si="29"/>
        <v>#NUM!</v>
      </c>
      <c r="M109" s="7" t="e">
        <f t="shared" si="22"/>
        <v>#NUM!</v>
      </c>
      <c r="N109" s="7" t="e">
        <f>IF(L109&gt;0,INDEX('2'!$F$1:$F$211,'2'!$R$1+A109),0)</f>
        <v>#NUM!</v>
      </c>
      <c r="O109" s="7" t="e">
        <f t="shared" si="23"/>
        <v>#NUM!</v>
      </c>
      <c r="Q109" s="7" t="e">
        <f t="shared" si="30"/>
        <v>#NUM!</v>
      </c>
      <c r="R109" s="7" t="e">
        <f t="shared" si="25"/>
        <v>#NUM!</v>
      </c>
      <c r="S109" s="7" t="e">
        <f>IF(R109=2,INDEX('2'!$F$1:$F$211,'2'!$R$1+A109),0)</f>
        <v>#NUM!</v>
      </c>
      <c r="T109" s="7" t="e">
        <f t="shared" si="26"/>
        <v>#NUM!</v>
      </c>
      <c r="V109" s="7" t="e">
        <f t="shared" si="27"/>
        <v>#NUM!</v>
      </c>
      <c r="W109" s="7" t="e">
        <f>IF(J109=0,C109,INDEX('2'!$H$2:$H$277,O109))</f>
        <v>#NUM!</v>
      </c>
      <c r="X109" s="7" t="e">
        <f>IF(J109=0,D109,INDEX('2'!$I$2:$I$277,O109))</f>
        <v>#NUM!</v>
      </c>
      <c r="Y109" s="7" t="e">
        <f>IF(J109=0,E109,INDEX('2'!$J$2:$J$277,O109))</f>
        <v>#NUM!</v>
      </c>
      <c r="AA109" s="7" t="e">
        <f t="shared" si="28"/>
        <v>#NUM!</v>
      </c>
      <c r="AB109" s="7" t="e">
        <f>IF(Q109=0,C109,INDEX('2'!$H$2:$H$300,T109))</f>
        <v>#NUM!</v>
      </c>
      <c r="AC109" s="7" t="e">
        <f>IF(Q109=0,D109,INDEX('2'!$I$2:$I$300,T109))</f>
        <v>#NUM!</v>
      </c>
      <c r="AD109" s="7" t="e">
        <f>IF(Q109=0,E109,INDEX('2'!$J$2:$J$300,T109))</f>
        <v>#NUM!</v>
      </c>
      <c r="AF109" s="7" t="e">
        <f t="shared" si="16"/>
        <v>#NUM!</v>
      </c>
      <c r="AG109" s="7" t="e">
        <f t="shared" si="17"/>
        <v>#NUM!</v>
      </c>
    </row>
    <row r="110" spans="1:33" x14ac:dyDescent="0.35">
      <c r="A110" s="7">
        <v>106</v>
      </c>
      <c r="B110" s="72">
        <v>48335</v>
      </c>
      <c r="C110" s="7" t="e">
        <f>INDEX('2'!$B$1:$B$211,'2'!$R$1+A110)</f>
        <v>#NUM!</v>
      </c>
      <c r="D110" s="7" t="e">
        <f>INDEX('2'!$C$1:$C$211,'2'!$R$1+A110)</f>
        <v>#NUM!</v>
      </c>
      <c r="E110" s="7" t="e">
        <f>INDEX('2'!$D$1:$D$211,'2'!$R$1+A110)</f>
        <v>#NUM!</v>
      </c>
      <c r="F110" s="7" t="e">
        <f>IF('2'!$N$3=0,IF(C110&lt;&gt;C109,1,0),IF(C110&lt;&gt;C111,1,0))</f>
        <v>#NUM!</v>
      </c>
      <c r="G110" s="7" t="e">
        <f t="shared" si="18"/>
        <v>#NUM!</v>
      </c>
      <c r="H110" s="7" t="e">
        <f t="shared" si="19"/>
        <v>#NUM!</v>
      </c>
      <c r="I110" s="7">
        <f t="shared" si="20"/>
        <v>30</v>
      </c>
      <c r="J110" s="7" t="e">
        <f>IF(Résumé!$W$4=0,IF(B110&gt;=Résumé!$Y$6,1,0),IF(B111&lt;=Résumé!$Y$6,0,1))</f>
        <v>#NUM!</v>
      </c>
      <c r="K110" s="7" t="e">
        <f t="shared" si="21"/>
        <v>#NUM!</v>
      </c>
      <c r="L110" s="7" t="e">
        <f t="shared" si="29"/>
        <v>#NUM!</v>
      </c>
      <c r="M110" s="7" t="e">
        <f t="shared" si="22"/>
        <v>#NUM!</v>
      </c>
      <c r="N110" s="7" t="e">
        <f>IF(L110&gt;0,INDEX('2'!$F$1:$F$211,'2'!$R$1+A110),0)</f>
        <v>#NUM!</v>
      </c>
      <c r="O110" s="7" t="e">
        <f t="shared" si="23"/>
        <v>#NUM!</v>
      </c>
      <c r="Q110" s="7" t="e">
        <f t="shared" si="30"/>
        <v>#NUM!</v>
      </c>
      <c r="R110" s="7" t="e">
        <f t="shared" si="25"/>
        <v>#NUM!</v>
      </c>
      <c r="S110" s="7" t="e">
        <f>IF(R110=2,INDEX('2'!$F$1:$F$211,'2'!$R$1+A110),0)</f>
        <v>#NUM!</v>
      </c>
      <c r="T110" s="7" t="e">
        <f t="shared" si="26"/>
        <v>#NUM!</v>
      </c>
      <c r="V110" s="7" t="e">
        <f t="shared" si="27"/>
        <v>#NUM!</v>
      </c>
      <c r="W110" s="7" t="e">
        <f>IF(J110=0,C110,INDEX('2'!$H$2:$H$277,O110))</f>
        <v>#NUM!</v>
      </c>
      <c r="X110" s="7" t="e">
        <f>IF(J110=0,D110,INDEX('2'!$I$2:$I$277,O110))</f>
        <v>#NUM!</v>
      </c>
      <c r="Y110" s="7" t="e">
        <f>IF(J110=0,E110,INDEX('2'!$J$2:$J$277,O110))</f>
        <v>#NUM!</v>
      </c>
      <c r="AA110" s="7" t="e">
        <f t="shared" si="28"/>
        <v>#NUM!</v>
      </c>
      <c r="AB110" s="7" t="e">
        <f>IF(Q110=0,C110,INDEX('2'!$H$2:$H$300,T110))</f>
        <v>#NUM!</v>
      </c>
      <c r="AC110" s="7" t="e">
        <f>IF(Q110=0,D110,INDEX('2'!$I$2:$I$300,T110))</f>
        <v>#NUM!</v>
      </c>
      <c r="AD110" s="7" t="e">
        <f>IF(Q110=0,E110,INDEX('2'!$J$2:$J$300,T110))</f>
        <v>#NUM!</v>
      </c>
      <c r="AF110" s="7" t="e">
        <f t="shared" si="16"/>
        <v>#NUM!</v>
      </c>
      <c r="AG110" s="7" t="e">
        <f t="shared" si="17"/>
        <v>#NUM!</v>
      </c>
    </row>
    <row r="111" spans="1:33" x14ac:dyDescent="0.35">
      <c r="A111" s="7">
        <v>107</v>
      </c>
      <c r="B111" s="72">
        <v>48366</v>
      </c>
      <c r="C111" s="7" t="e">
        <f>INDEX('2'!$B$1:$B$211,'2'!$R$1+A111)</f>
        <v>#NUM!</v>
      </c>
      <c r="D111" s="7" t="e">
        <f>INDEX('2'!$C$1:$C$211,'2'!$R$1+A111)</f>
        <v>#NUM!</v>
      </c>
      <c r="E111" s="7" t="e">
        <f>INDEX('2'!$D$1:$D$211,'2'!$R$1+A111)</f>
        <v>#NUM!</v>
      </c>
      <c r="F111" s="7" t="e">
        <f>IF('2'!$N$3=0,IF(C111&lt;&gt;C110,1,0),IF(C111&lt;&gt;C112,1,0))</f>
        <v>#NUM!</v>
      </c>
      <c r="G111" s="7" t="e">
        <f t="shared" si="18"/>
        <v>#NUM!</v>
      </c>
      <c r="H111" s="7" t="e">
        <f t="shared" si="19"/>
        <v>#NUM!</v>
      </c>
      <c r="I111" s="7">
        <f t="shared" si="20"/>
        <v>31</v>
      </c>
      <c r="J111" s="7" t="e">
        <f>IF(Résumé!$W$4=0,IF(B111&gt;=Résumé!$Y$6,1,0),IF(B112&lt;=Résumé!$Y$6,0,1))</f>
        <v>#NUM!</v>
      </c>
      <c r="K111" s="7" t="e">
        <f t="shared" si="21"/>
        <v>#NUM!</v>
      </c>
      <c r="L111" s="7" t="e">
        <f t="shared" si="29"/>
        <v>#NUM!</v>
      </c>
      <c r="M111" s="7" t="e">
        <f t="shared" si="22"/>
        <v>#NUM!</v>
      </c>
      <c r="N111" s="7" t="e">
        <f>IF(L111&gt;0,INDEX('2'!$F$1:$F$211,'2'!$R$1+A111),0)</f>
        <v>#NUM!</v>
      </c>
      <c r="O111" s="7" t="e">
        <f t="shared" si="23"/>
        <v>#NUM!</v>
      </c>
      <c r="Q111" s="7" t="e">
        <f t="shared" si="30"/>
        <v>#NUM!</v>
      </c>
      <c r="R111" s="7" t="e">
        <f t="shared" si="25"/>
        <v>#NUM!</v>
      </c>
      <c r="S111" s="7" t="e">
        <f>IF(R111=2,INDEX('2'!$F$1:$F$211,'2'!$R$1+A111),0)</f>
        <v>#NUM!</v>
      </c>
      <c r="T111" s="7" t="e">
        <f t="shared" si="26"/>
        <v>#NUM!</v>
      </c>
      <c r="V111" s="7" t="e">
        <f t="shared" si="27"/>
        <v>#NUM!</v>
      </c>
      <c r="W111" s="7" t="e">
        <f>IF(J111=0,C111,INDEX('2'!$H$2:$H$277,O111))</f>
        <v>#NUM!</v>
      </c>
      <c r="X111" s="7" t="e">
        <f>IF(J111=0,D111,INDEX('2'!$I$2:$I$277,O111))</f>
        <v>#NUM!</v>
      </c>
      <c r="Y111" s="7" t="e">
        <f>IF(J111=0,E111,INDEX('2'!$J$2:$J$277,O111))</f>
        <v>#NUM!</v>
      </c>
      <c r="AA111" s="7" t="e">
        <f t="shared" si="28"/>
        <v>#NUM!</v>
      </c>
      <c r="AB111" s="7" t="e">
        <f>IF(Q111=0,C111,INDEX('2'!$H$2:$H$300,T111))</f>
        <v>#NUM!</v>
      </c>
      <c r="AC111" s="7" t="e">
        <f>IF(Q111=0,D111,INDEX('2'!$I$2:$I$300,T111))</f>
        <v>#NUM!</v>
      </c>
      <c r="AD111" s="7" t="e">
        <f>IF(Q111=0,E111,INDEX('2'!$J$2:$J$300,T111))</f>
        <v>#NUM!</v>
      </c>
      <c r="AF111" s="7" t="e">
        <f t="shared" si="16"/>
        <v>#NUM!</v>
      </c>
      <c r="AG111" s="7" t="e">
        <f t="shared" si="17"/>
        <v>#NUM!</v>
      </c>
    </row>
    <row r="112" spans="1:33" x14ac:dyDescent="0.35">
      <c r="A112" s="7">
        <v>108</v>
      </c>
      <c r="B112" s="72">
        <v>48396</v>
      </c>
      <c r="C112" s="7" t="e">
        <f>INDEX('2'!$B$1:$B$211,'2'!$R$1+A112)</f>
        <v>#NUM!</v>
      </c>
      <c r="D112" s="7" t="e">
        <f>INDEX('2'!$C$1:$C$211,'2'!$R$1+A112)</f>
        <v>#NUM!</v>
      </c>
      <c r="E112" s="7" t="e">
        <f>INDEX('2'!$D$1:$D$211,'2'!$R$1+A112)</f>
        <v>#NUM!</v>
      </c>
      <c r="F112" s="7" t="e">
        <f>IF('2'!$N$3=0,IF(C112&lt;&gt;C111,1,0),IF(C112&lt;&gt;C113,1,0))</f>
        <v>#NUM!</v>
      </c>
      <c r="G112" s="7" t="e">
        <f t="shared" si="18"/>
        <v>#NUM!</v>
      </c>
      <c r="H112" s="7" t="e">
        <f t="shared" si="19"/>
        <v>#NUM!</v>
      </c>
      <c r="I112" s="7">
        <f t="shared" si="20"/>
        <v>30</v>
      </c>
      <c r="J112" s="7" t="e">
        <f>IF(Résumé!$W$4=0,IF(B112&gt;=Résumé!$Y$6,1,0),IF(B113&lt;=Résumé!$Y$6,0,1))</f>
        <v>#NUM!</v>
      </c>
      <c r="K112" s="7" t="e">
        <f t="shared" si="21"/>
        <v>#NUM!</v>
      </c>
      <c r="L112" s="7" t="e">
        <f t="shared" si="29"/>
        <v>#NUM!</v>
      </c>
      <c r="M112" s="7" t="e">
        <f t="shared" si="22"/>
        <v>#NUM!</v>
      </c>
      <c r="N112" s="7" t="e">
        <f>IF(L112&gt;0,INDEX('2'!$F$1:$F$211,'2'!$R$1+A112),0)</f>
        <v>#NUM!</v>
      </c>
      <c r="O112" s="7" t="e">
        <f t="shared" si="23"/>
        <v>#NUM!</v>
      </c>
      <c r="Q112" s="7" t="e">
        <f t="shared" si="30"/>
        <v>#NUM!</v>
      </c>
      <c r="R112" s="7" t="e">
        <f t="shared" si="25"/>
        <v>#NUM!</v>
      </c>
      <c r="S112" s="7" t="e">
        <f>IF(R112=2,INDEX('2'!$F$1:$F$211,'2'!$R$1+A112),0)</f>
        <v>#NUM!</v>
      </c>
      <c r="T112" s="7" t="e">
        <f t="shared" si="26"/>
        <v>#NUM!</v>
      </c>
      <c r="V112" s="7" t="e">
        <f t="shared" si="27"/>
        <v>#NUM!</v>
      </c>
      <c r="W112" s="7" t="e">
        <f>IF(J112=0,C112,INDEX('2'!$H$2:$H$277,O112))</f>
        <v>#NUM!</v>
      </c>
      <c r="X112" s="7" t="e">
        <f>IF(J112=0,D112,INDEX('2'!$I$2:$I$277,O112))</f>
        <v>#NUM!</v>
      </c>
      <c r="Y112" s="7" t="e">
        <f>IF(J112=0,E112,INDEX('2'!$J$2:$J$277,O112))</f>
        <v>#NUM!</v>
      </c>
      <c r="AA112" s="7" t="e">
        <f t="shared" si="28"/>
        <v>#NUM!</v>
      </c>
      <c r="AB112" s="7" t="e">
        <f>IF(Q112=0,C112,INDEX('2'!$H$2:$H$300,T112))</f>
        <v>#NUM!</v>
      </c>
      <c r="AC112" s="7" t="e">
        <f>IF(Q112=0,D112,INDEX('2'!$I$2:$I$300,T112))</f>
        <v>#NUM!</v>
      </c>
      <c r="AD112" s="7" t="e">
        <f>IF(Q112=0,E112,INDEX('2'!$J$2:$J$300,T112))</f>
        <v>#NUM!</v>
      </c>
      <c r="AF112" s="7" t="e">
        <f t="shared" si="16"/>
        <v>#NUM!</v>
      </c>
      <c r="AG112" s="7" t="e">
        <f t="shared" si="17"/>
        <v>#NUM!</v>
      </c>
    </row>
    <row r="113" spans="1:33" x14ac:dyDescent="0.35">
      <c r="A113" s="7">
        <v>109</v>
      </c>
      <c r="B113" s="72">
        <v>48427</v>
      </c>
      <c r="C113" s="7" t="e">
        <f>INDEX('2'!$B$1:$B$211,'2'!$R$1+A113)</f>
        <v>#NUM!</v>
      </c>
      <c r="D113" s="7" t="e">
        <f>INDEX('2'!$C$1:$C$211,'2'!$R$1+A113)</f>
        <v>#NUM!</v>
      </c>
      <c r="E113" s="7" t="e">
        <f>INDEX('2'!$D$1:$D$211,'2'!$R$1+A113)</f>
        <v>#NUM!</v>
      </c>
      <c r="F113" s="7" t="e">
        <f>IF('2'!$N$3=0,IF(C113&lt;&gt;C112,1,0),IF(C113&lt;&gt;C114,1,0))</f>
        <v>#NUM!</v>
      </c>
      <c r="G113" s="7" t="e">
        <f t="shared" si="18"/>
        <v>#NUM!</v>
      </c>
      <c r="H113" s="7" t="e">
        <f t="shared" si="19"/>
        <v>#NUM!</v>
      </c>
      <c r="I113" s="7">
        <f t="shared" si="20"/>
        <v>31</v>
      </c>
      <c r="J113" s="7" t="e">
        <f>IF(Résumé!$W$4=0,IF(B113&gt;=Résumé!$Y$6,1,0),IF(B114&lt;=Résumé!$Y$6,0,1))</f>
        <v>#NUM!</v>
      </c>
      <c r="K113" s="7" t="e">
        <f t="shared" si="21"/>
        <v>#NUM!</v>
      </c>
      <c r="L113" s="7" t="e">
        <f t="shared" si="29"/>
        <v>#NUM!</v>
      </c>
      <c r="M113" s="7" t="e">
        <f t="shared" si="22"/>
        <v>#NUM!</v>
      </c>
      <c r="N113" s="7" t="e">
        <f>IF(L113&gt;0,INDEX('2'!$F$1:$F$211,'2'!$R$1+A113),0)</f>
        <v>#NUM!</v>
      </c>
      <c r="O113" s="7" t="e">
        <f t="shared" si="23"/>
        <v>#NUM!</v>
      </c>
      <c r="Q113" s="7" t="e">
        <f t="shared" si="30"/>
        <v>#NUM!</v>
      </c>
      <c r="R113" s="7" t="e">
        <f t="shared" si="25"/>
        <v>#NUM!</v>
      </c>
      <c r="S113" s="7" t="e">
        <f>IF(R113=2,INDEX('2'!$F$1:$F$211,'2'!$R$1+A113),0)</f>
        <v>#NUM!</v>
      </c>
      <c r="T113" s="7" t="e">
        <f t="shared" si="26"/>
        <v>#NUM!</v>
      </c>
      <c r="V113" s="7" t="e">
        <f t="shared" si="27"/>
        <v>#NUM!</v>
      </c>
      <c r="W113" s="7" t="e">
        <f>IF(J113=0,C113,INDEX('2'!$H$2:$H$277,O113))</f>
        <v>#NUM!</v>
      </c>
      <c r="X113" s="7" t="e">
        <f>IF(J113=0,D113,INDEX('2'!$I$2:$I$277,O113))</f>
        <v>#NUM!</v>
      </c>
      <c r="Y113" s="7" t="e">
        <f>IF(J113=0,E113,INDEX('2'!$J$2:$J$277,O113))</f>
        <v>#NUM!</v>
      </c>
      <c r="AA113" s="7" t="e">
        <f t="shared" si="28"/>
        <v>#NUM!</v>
      </c>
      <c r="AB113" s="7" t="e">
        <f>IF(Q113=0,C113,INDEX('2'!$H$2:$H$300,T113))</f>
        <v>#NUM!</v>
      </c>
      <c r="AC113" s="7" t="e">
        <f>IF(Q113=0,D113,INDEX('2'!$I$2:$I$300,T113))</f>
        <v>#NUM!</v>
      </c>
      <c r="AD113" s="7" t="e">
        <f>IF(Q113=0,E113,INDEX('2'!$J$2:$J$300,T113))</f>
        <v>#NUM!</v>
      </c>
      <c r="AF113" s="7" t="e">
        <f t="shared" si="16"/>
        <v>#NUM!</v>
      </c>
      <c r="AG113" s="7" t="e">
        <f t="shared" si="17"/>
        <v>#NUM!</v>
      </c>
    </row>
    <row r="114" spans="1:33" x14ac:dyDescent="0.35">
      <c r="A114" s="7">
        <v>110</v>
      </c>
      <c r="B114" s="72">
        <v>48458</v>
      </c>
      <c r="C114" s="7" t="e">
        <f>INDEX('2'!$B$1:$B$211,'2'!$R$1+A114)</f>
        <v>#NUM!</v>
      </c>
      <c r="D114" s="7" t="e">
        <f>INDEX('2'!$C$1:$C$211,'2'!$R$1+A114)</f>
        <v>#NUM!</v>
      </c>
      <c r="E114" s="7" t="e">
        <f>INDEX('2'!$D$1:$D$211,'2'!$R$1+A114)</f>
        <v>#NUM!</v>
      </c>
      <c r="F114" s="7" t="e">
        <f>IF('2'!$N$3=0,IF(C114&lt;&gt;C113,1,0),IF(C114&lt;&gt;C115,1,0))</f>
        <v>#NUM!</v>
      </c>
      <c r="G114" s="7" t="e">
        <f t="shared" si="18"/>
        <v>#NUM!</v>
      </c>
      <c r="H114" s="7" t="e">
        <f t="shared" si="19"/>
        <v>#NUM!</v>
      </c>
      <c r="I114" s="7">
        <f t="shared" si="20"/>
        <v>31</v>
      </c>
      <c r="J114" s="7" t="e">
        <f>IF(Résumé!$W$4=0,IF(B114&gt;=Résumé!$Y$6,1,0),IF(B115&lt;=Résumé!$Y$6,0,1))</f>
        <v>#NUM!</v>
      </c>
      <c r="K114" s="7" t="e">
        <f t="shared" si="21"/>
        <v>#NUM!</v>
      </c>
      <c r="L114" s="7" t="e">
        <f t="shared" si="29"/>
        <v>#NUM!</v>
      </c>
      <c r="M114" s="7" t="e">
        <f t="shared" si="22"/>
        <v>#NUM!</v>
      </c>
      <c r="N114" s="7" t="e">
        <f>IF(L114&gt;0,INDEX('2'!$F$1:$F$211,'2'!$R$1+A114),0)</f>
        <v>#NUM!</v>
      </c>
      <c r="O114" s="7" t="e">
        <f t="shared" si="23"/>
        <v>#NUM!</v>
      </c>
      <c r="Q114" s="7" t="e">
        <f t="shared" si="30"/>
        <v>#NUM!</v>
      </c>
      <c r="R114" s="7" t="e">
        <f t="shared" si="25"/>
        <v>#NUM!</v>
      </c>
      <c r="S114" s="7" t="e">
        <f>IF(R114=2,INDEX('2'!$F$1:$F$211,'2'!$R$1+A114),0)</f>
        <v>#NUM!</v>
      </c>
      <c r="T114" s="7" t="e">
        <f t="shared" si="26"/>
        <v>#NUM!</v>
      </c>
      <c r="V114" s="7" t="e">
        <f t="shared" si="27"/>
        <v>#NUM!</v>
      </c>
      <c r="W114" s="7" t="e">
        <f>IF(J114=0,C114,INDEX('2'!$H$2:$H$277,O114))</f>
        <v>#NUM!</v>
      </c>
      <c r="X114" s="7" t="e">
        <f>IF(J114=0,D114,INDEX('2'!$I$2:$I$277,O114))</f>
        <v>#NUM!</v>
      </c>
      <c r="Y114" s="7" t="e">
        <f>IF(J114=0,E114,INDEX('2'!$J$2:$J$277,O114))</f>
        <v>#NUM!</v>
      </c>
      <c r="AA114" s="7" t="e">
        <f t="shared" si="28"/>
        <v>#NUM!</v>
      </c>
      <c r="AB114" s="7" t="e">
        <f>IF(Q114=0,C114,INDEX('2'!$H$2:$H$300,T114))</f>
        <v>#NUM!</v>
      </c>
      <c r="AC114" s="7" t="e">
        <f>IF(Q114=0,D114,INDEX('2'!$I$2:$I$300,T114))</f>
        <v>#NUM!</v>
      </c>
      <c r="AD114" s="7" t="e">
        <f>IF(Q114=0,E114,INDEX('2'!$J$2:$J$300,T114))</f>
        <v>#NUM!</v>
      </c>
      <c r="AF114" s="7" t="e">
        <f t="shared" si="16"/>
        <v>#NUM!</v>
      </c>
      <c r="AG114" s="7" t="e">
        <f t="shared" si="17"/>
        <v>#NUM!</v>
      </c>
    </row>
    <row r="115" spans="1:33" x14ac:dyDescent="0.35">
      <c r="A115" s="7">
        <v>111</v>
      </c>
      <c r="B115" s="72">
        <v>48488</v>
      </c>
      <c r="C115" s="7" t="e">
        <f>INDEX('2'!$B$1:$B$211,'2'!$R$1+A115)</f>
        <v>#NUM!</v>
      </c>
      <c r="D115" s="7" t="e">
        <f>INDEX('2'!$C$1:$C$211,'2'!$R$1+A115)</f>
        <v>#NUM!</v>
      </c>
      <c r="E115" s="7" t="e">
        <f>INDEX('2'!$D$1:$D$211,'2'!$R$1+A115)</f>
        <v>#NUM!</v>
      </c>
      <c r="F115" s="7" t="e">
        <f>IF('2'!$N$3=0,IF(C115&lt;&gt;C114,1,0),IF(C115&lt;&gt;C116,1,0))</f>
        <v>#NUM!</v>
      </c>
      <c r="G115" s="7" t="e">
        <f t="shared" si="18"/>
        <v>#NUM!</v>
      </c>
      <c r="H115" s="7" t="e">
        <f t="shared" si="19"/>
        <v>#NUM!</v>
      </c>
      <c r="I115" s="7">
        <f t="shared" si="20"/>
        <v>30</v>
      </c>
      <c r="J115" s="7" t="e">
        <f>IF(Résumé!$W$4=0,IF(B115&gt;=Résumé!$Y$6,1,0),IF(B116&lt;=Résumé!$Y$6,0,1))</f>
        <v>#NUM!</v>
      </c>
      <c r="K115" s="7" t="e">
        <f t="shared" si="21"/>
        <v>#NUM!</v>
      </c>
      <c r="L115" s="7" t="e">
        <f t="shared" si="29"/>
        <v>#NUM!</v>
      </c>
      <c r="M115" s="7" t="e">
        <f t="shared" si="22"/>
        <v>#NUM!</v>
      </c>
      <c r="N115" s="7" t="e">
        <f>IF(L115&gt;0,INDEX('2'!$F$1:$F$211,'2'!$R$1+A115),0)</f>
        <v>#NUM!</v>
      </c>
      <c r="O115" s="7" t="e">
        <f t="shared" si="23"/>
        <v>#NUM!</v>
      </c>
      <c r="Q115" s="7" t="e">
        <f t="shared" si="30"/>
        <v>#NUM!</v>
      </c>
      <c r="R115" s="7" t="e">
        <f t="shared" si="25"/>
        <v>#NUM!</v>
      </c>
      <c r="S115" s="7" t="e">
        <f>IF(R115=2,INDEX('2'!$F$1:$F$211,'2'!$R$1+A115),0)</f>
        <v>#NUM!</v>
      </c>
      <c r="T115" s="7" t="e">
        <f t="shared" si="26"/>
        <v>#NUM!</v>
      </c>
      <c r="V115" s="7" t="e">
        <f t="shared" si="27"/>
        <v>#NUM!</v>
      </c>
      <c r="W115" s="7" t="e">
        <f>IF(J115=0,C115,INDEX('2'!$H$2:$H$277,O115))</f>
        <v>#NUM!</v>
      </c>
      <c r="X115" s="7" t="e">
        <f>IF(J115=0,D115,INDEX('2'!$I$2:$I$277,O115))</f>
        <v>#NUM!</v>
      </c>
      <c r="Y115" s="7" t="e">
        <f>IF(J115=0,E115,INDEX('2'!$J$2:$J$277,O115))</f>
        <v>#NUM!</v>
      </c>
      <c r="AA115" s="7" t="e">
        <f t="shared" si="28"/>
        <v>#NUM!</v>
      </c>
      <c r="AB115" s="7" t="e">
        <f>IF(Q115=0,C115,INDEX('2'!$H$2:$H$300,T115))</f>
        <v>#NUM!</v>
      </c>
      <c r="AC115" s="7" t="e">
        <f>IF(Q115=0,D115,INDEX('2'!$I$2:$I$300,T115))</f>
        <v>#NUM!</v>
      </c>
      <c r="AD115" s="7" t="e">
        <f>IF(Q115=0,E115,INDEX('2'!$J$2:$J$300,T115))</f>
        <v>#NUM!</v>
      </c>
      <c r="AF115" s="7" t="e">
        <f t="shared" si="16"/>
        <v>#NUM!</v>
      </c>
      <c r="AG115" s="7" t="e">
        <f t="shared" si="17"/>
        <v>#NUM!</v>
      </c>
    </row>
    <row r="116" spans="1:33" x14ac:dyDescent="0.35">
      <c r="A116" s="7">
        <v>112</v>
      </c>
      <c r="B116" s="72">
        <v>48519</v>
      </c>
      <c r="C116" s="7" t="e">
        <f>INDEX('2'!$B$1:$B$211,'2'!$R$1+A116)</f>
        <v>#NUM!</v>
      </c>
      <c r="D116" s="7" t="e">
        <f>INDEX('2'!$C$1:$C$211,'2'!$R$1+A116)</f>
        <v>#NUM!</v>
      </c>
      <c r="E116" s="7" t="e">
        <f>INDEX('2'!$D$1:$D$211,'2'!$R$1+A116)</f>
        <v>#NUM!</v>
      </c>
      <c r="F116" s="7" t="e">
        <f>IF('2'!$N$3=0,IF(C116&lt;&gt;C115,1,0),IF(C116&lt;&gt;C117,1,0))</f>
        <v>#NUM!</v>
      </c>
      <c r="G116" s="7" t="e">
        <f t="shared" si="18"/>
        <v>#NUM!</v>
      </c>
      <c r="H116" s="7" t="e">
        <f t="shared" si="19"/>
        <v>#NUM!</v>
      </c>
      <c r="I116" s="7">
        <f t="shared" si="20"/>
        <v>31</v>
      </c>
      <c r="J116" s="7" t="e">
        <f>IF(Résumé!$W$4=0,IF(B116&gt;=Résumé!$Y$6,1,0),IF(B117&lt;=Résumé!$Y$6,0,1))</f>
        <v>#NUM!</v>
      </c>
      <c r="K116" s="7" t="e">
        <f t="shared" si="21"/>
        <v>#NUM!</v>
      </c>
      <c r="L116" s="7" t="e">
        <f t="shared" si="29"/>
        <v>#NUM!</v>
      </c>
      <c r="M116" s="7" t="e">
        <f t="shared" si="22"/>
        <v>#NUM!</v>
      </c>
      <c r="N116" s="7" t="e">
        <f>IF(L116&gt;0,INDEX('2'!$F$1:$F$211,'2'!$R$1+A116),0)</f>
        <v>#NUM!</v>
      </c>
      <c r="O116" s="7" t="e">
        <f t="shared" si="23"/>
        <v>#NUM!</v>
      </c>
      <c r="Q116" s="7" t="e">
        <f t="shared" si="30"/>
        <v>#NUM!</v>
      </c>
      <c r="R116" s="7" t="e">
        <f t="shared" si="25"/>
        <v>#NUM!</v>
      </c>
      <c r="S116" s="7" t="e">
        <f>IF(R116=2,INDEX('2'!$F$1:$F$211,'2'!$R$1+A116),0)</f>
        <v>#NUM!</v>
      </c>
      <c r="T116" s="7" t="e">
        <f t="shared" si="26"/>
        <v>#NUM!</v>
      </c>
      <c r="V116" s="7" t="e">
        <f t="shared" si="27"/>
        <v>#NUM!</v>
      </c>
      <c r="W116" s="7" t="e">
        <f>IF(J116=0,C116,INDEX('2'!$H$2:$H$277,O116))</f>
        <v>#NUM!</v>
      </c>
      <c r="X116" s="7" t="e">
        <f>IF(J116=0,D116,INDEX('2'!$I$2:$I$277,O116))</f>
        <v>#NUM!</v>
      </c>
      <c r="Y116" s="7" t="e">
        <f>IF(J116=0,E116,INDEX('2'!$J$2:$J$277,O116))</f>
        <v>#NUM!</v>
      </c>
      <c r="AA116" s="7" t="e">
        <f t="shared" si="28"/>
        <v>#NUM!</v>
      </c>
      <c r="AB116" s="7" t="e">
        <f>IF(Q116=0,C116,INDEX('2'!$H$2:$H$300,T116))</f>
        <v>#NUM!</v>
      </c>
      <c r="AC116" s="7" t="e">
        <f>IF(Q116=0,D116,INDEX('2'!$I$2:$I$300,T116))</f>
        <v>#NUM!</v>
      </c>
      <c r="AD116" s="7" t="e">
        <f>IF(Q116=0,E116,INDEX('2'!$J$2:$J$300,T116))</f>
        <v>#NUM!</v>
      </c>
      <c r="AF116" s="7" t="e">
        <f t="shared" si="16"/>
        <v>#NUM!</v>
      </c>
      <c r="AG116" s="7" t="e">
        <f t="shared" si="17"/>
        <v>#NUM!</v>
      </c>
    </row>
    <row r="117" spans="1:33" x14ac:dyDescent="0.35">
      <c r="A117" s="7">
        <v>113</v>
      </c>
      <c r="B117" s="72">
        <v>48549</v>
      </c>
      <c r="C117" s="7" t="e">
        <f>INDEX('2'!$B$1:$B$211,'2'!$R$1+A117)</f>
        <v>#NUM!</v>
      </c>
      <c r="D117" s="7" t="e">
        <f>INDEX('2'!$C$1:$C$211,'2'!$R$1+A117)</f>
        <v>#NUM!</v>
      </c>
      <c r="E117" s="7" t="e">
        <f>INDEX('2'!$D$1:$D$211,'2'!$R$1+A117)</f>
        <v>#NUM!</v>
      </c>
      <c r="F117" s="7" t="e">
        <f>IF('2'!$N$3=0,IF(C117&lt;&gt;C116,1,0),IF(C117&lt;&gt;C118,1,0))</f>
        <v>#NUM!</v>
      </c>
      <c r="G117" s="7" t="e">
        <f t="shared" si="18"/>
        <v>#NUM!</v>
      </c>
      <c r="H117" s="7" t="e">
        <f t="shared" si="19"/>
        <v>#NUM!</v>
      </c>
      <c r="I117" s="7">
        <f t="shared" si="20"/>
        <v>30</v>
      </c>
      <c r="J117" s="7" t="e">
        <f>IF(Résumé!$W$4=0,IF(B117&gt;=Résumé!$Y$6,1,0),IF(B118&lt;=Résumé!$Y$6,0,1))</f>
        <v>#NUM!</v>
      </c>
      <c r="K117" s="7" t="e">
        <f t="shared" si="21"/>
        <v>#NUM!</v>
      </c>
      <c r="L117" s="7" t="e">
        <f t="shared" si="29"/>
        <v>#NUM!</v>
      </c>
      <c r="M117" s="7" t="e">
        <f t="shared" si="22"/>
        <v>#NUM!</v>
      </c>
      <c r="N117" s="7" t="e">
        <f>IF(L117&gt;0,INDEX('2'!$F$1:$F$211,'2'!$R$1+A117),0)</f>
        <v>#NUM!</v>
      </c>
      <c r="O117" s="7" t="e">
        <f t="shared" si="23"/>
        <v>#NUM!</v>
      </c>
      <c r="Q117" s="7" t="e">
        <f t="shared" si="30"/>
        <v>#NUM!</v>
      </c>
      <c r="R117" s="7" t="e">
        <f t="shared" si="25"/>
        <v>#NUM!</v>
      </c>
      <c r="S117" s="7" t="e">
        <f>IF(R117=2,INDEX('2'!$F$1:$F$211,'2'!$R$1+A117),0)</f>
        <v>#NUM!</v>
      </c>
      <c r="T117" s="7" t="e">
        <f t="shared" si="26"/>
        <v>#NUM!</v>
      </c>
      <c r="V117" s="7" t="e">
        <f t="shared" si="27"/>
        <v>#NUM!</v>
      </c>
      <c r="W117" s="7" t="e">
        <f>IF(J117=0,C117,INDEX('2'!$H$2:$H$277,O117))</f>
        <v>#NUM!</v>
      </c>
      <c r="X117" s="7" t="e">
        <f>IF(J117=0,D117,INDEX('2'!$I$2:$I$277,O117))</f>
        <v>#NUM!</v>
      </c>
      <c r="Y117" s="7" t="e">
        <f>IF(J117=0,E117,INDEX('2'!$J$2:$J$277,O117))</f>
        <v>#NUM!</v>
      </c>
      <c r="AA117" s="7" t="e">
        <f t="shared" si="28"/>
        <v>#NUM!</v>
      </c>
      <c r="AB117" s="7" t="e">
        <f>IF(Q117=0,C117,INDEX('2'!$H$2:$H$300,T117))</f>
        <v>#NUM!</v>
      </c>
      <c r="AC117" s="7" t="e">
        <f>IF(Q117=0,D117,INDEX('2'!$I$2:$I$300,T117))</f>
        <v>#NUM!</v>
      </c>
      <c r="AD117" s="7" t="e">
        <f>IF(Q117=0,E117,INDEX('2'!$J$2:$J$300,T117))</f>
        <v>#NUM!</v>
      </c>
      <c r="AF117" s="7" t="e">
        <f t="shared" si="16"/>
        <v>#NUM!</v>
      </c>
      <c r="AG117" s="7" t="e">
        <f t="shared" si="17"/>
        <v>#NUM!</v>
      </c>
    </row>
    <row r="118" spans="1:33" x14ac:dyDescent="0.35">
      <c r="A118" s="7">
        <v>114</v>
      </c>
      <c r="B118" s="72">
        <v>48580</v>
      </c>
      <c r="C118" s="7" t="e">
        <f>INDEX('2'!$B$1:$B$211,'2'!$R$1+A118)</f>
        <v>#NUM!</v>
      </c>
      <c r="D118" s="7" t="e">
        <f>INDEX('2'!$C$1:$C$211,'2'!$R$1+A118)</f>
        <v>#NUM!</v>
      </c>
      <c r="E118" s="7" t="e">
        <f>INDEX('2'!$D$1:$D$211,'2'!$R$1+A118)</f>
        <v>#NUM!</v>
      </c>
      <c r="F118" s="7" t="e">
        <f>IF('2'!$N$3=0,IF(C118&lt;&gt;C117,1,0),IF(C118&lt;&gt;C119,1,0))</f>
        <v>#NUM!</v>
      </c>
      <c r="G118" s="7" t="e">
        <f t="shared" si="18"/>
        <v>#NUM!</v>
      </c>
      <c r="H118" s="7" t="e">
        <f t="shared" si="19"/>
        <v>#NUM!</v>
      </c>
      <c r="I118" s="7">
        <f t="shared" si="20"/>
        <v>31</v>
      </c>
      <c r="J118" s="7" t="e">
        <f>IF(Résumé!$W$4=0,IF(B118&gt;=Résumé!$Y$6,1,0),IF(B119&lt;=Résumé!$Y$6,0,1))</f>
        <v>#NUM!</v>
      </c>
      <c r="K118" s="7" t="e">
        <f t="shared" si="21"/>
        <v>#NUM!</v>
      </c>
      <c r="L118" s="7" t="e">
        <f t="shared" si="29"/>
        <v>#NUM!</v>
      </c>
      <c r="M118" s="7" t="e">
        <f t="shared" si="22"/>
        <v>#NUM!</v>
      </c>
      <c r="N118" s="7" t="e">
        <f>IF(L118&gt;0,INDEX('2'!$F$1:$F$211,'2'!$R$1+A118),0)</f>
        <v>#NUM!</v>
      </c>
      <c r="O118" s="7" t="e">
        <f t="shared" si="23"/>
        <v>#NUM!</v>
      </c>
      <c r="Q118" s="7" t="e">
        <f t="shared" si="30"/>
        <v>#NUM!</v>
      </c>
      <c r="R118" s="7" t="e">
        <f t="shared" si="25"/>
        <v>#NUM!</v>
      </c>
      <c r="S118" s="7" t="e">
        <f>IF(R118=2,INDEX('2'!$F$1:$F$211,'2'!$R$1+A118),0)</f>
        <v>#NUM!</v>
      </c>
      <c r="T118" s="7" t="e">
        <f t="shared" si="26"/>
        <v>#NUM!</v>
      </c>
      <c r="V118" s="7" t="e">
        <f t="shared" si="27"/>
        <v>#NUM!</v>
      </c>
      <c r="W118" s="7" t="e">
        <f>IF(J118=0,C118,INDEX('2'!$H$2:$H$277,O118))</f>
        <v>#NUM!</v>
      </c>
      <c r="X118" s="7" t="e">
        <f>IF(J118=0,D118,INDEX('2'!$I$2:$I$277,O118))</f>
        <v>#NUM!</v>
      </c>
      <c r="Y118" s="7" t="e">
        <f>IF(J118=0,E118,INDEX('2'!$J$2:$J$277,O118))</f>
        <v>#NUM!</v>
      </c>
      <c r="AA118" s="7" t="e">
        <f t="shared" si="28"/>
        <v>#NUM!</v>
      </c>
      <c r="AB118" s="7" t="e">
        <f>IF(Q118=0,C118,INDEX('2'!$H$2:$H$300,T118))</f>
        <v>#NUM!</v>
      </c>
      <c r="AC118" s="7" t="e">
        <f>IF(Q118=0,D118,INDEX('2'!$I$2:$I$300,T118))</f>
        <v>#NUM!</v>
      </c>
      <c r="AD118" s="7" t="e">
        <f>IF(Q118=0,E118,INDEX('2'!$J$2:$J$300,T118))</f>
        <v>#NUM!</v>
      </c>
      <c r="AF118" s="7" t="e">
        <f t="shared" si="16"/>
        <v>#NUM!</v>
      </c>
      <c r="AG118" s="7" t="e">
        <f t="shared" si="17"/>
        <v>#NUM!</v>
      </c>
    </row>
    <row r="119" spans="1:33" x14ac:dyDescent="0.35">
      <c r="A119" s="7">
        <v>115</v>
      </c>
      <c r="B119" s="72">
        <v>48611</v>
      </c>
      <c r="C119" s="7" t="e">
        <f>INDEX('2'!$B$1:$B$211,'2'!$R$1+A119)</f>
        <v>#NUM!</v>
      </c>
      <c r="D119" s="7" t="e">
        <f>INDEX('2'!$C$1:$C$211,'2'!$R$1+A119)</f>
        <v>#NUM!</v>
      </c>
      <c r="E119" s="7" t="e">
        <f>INDEX('2'!$D$1:$D$211,'2'!$R$1+A119)</f>
        <v>#NUM!</v>
      </c>
      <c r="F119" s="7" t="e">
        <f>IF('2'!$N$3=0,IF(C119&lt;&gt;C118,1,0),IF(C119&lt;&gt;C120,1,0))</f>
        <v>#NUM!</v>
      </c>
      <c r="G119" s="7" t="e">
        <f t="shared" si="18"/>
        <v>#NUM!</v>
      </c>
      <c r="H119" s="7" t="e">
        <f t="shared" si="19"/>
        <v>#NUM!</v>
      </c>
      <c r="I119" s="7">
        <f t="shared" si="20"/>
        <v>31</v>
      </c>
      <c r="J119" s="7" t="e">
        <f>IF(Résumé!$W$4=0,IF(B119&gt;=Résumé!$Y$6,1,0),IF(B120&lt;=Résumé!$Y$6,0,1))</f>
        <v>#NUM!</v>
      </c>
      <c r="K119" s="7" t="e">
        <f t="shared" si="21"/>
        <v>#NUM!</v>
      </c>
      <c r="L119" s="7" t="e">
        <f t="shared" si="29"/>
        <v>#NUM!</v>
      </c>
      <c r="M119" s="7" t="e">
        <f t="shared" si="22"/>
        <v>#NUM!</v>
      </c>
      <c r="N119" s="7" t="e">
        <f>IF(L119&gt;0,INDEX('2'!$F$1:$F$211,'2'!$R$1+A119),0)</f>
        <v>#NUM!</v>
      </c>
      <c r="O119" s="7" t="e">
        <f t="shared" si="23"/>
        <v>#NUM!</v>
      </c>
      <c r="Q119" s="7" t="e">
        <f t="shared" si="30"/>
        <v>#NUM!</v>
      </c>
      <c r="R119" s="7" t="e">
        <f t="shared" si="25"/>
        <v>#NUM!</v>
      </c>
      <c r="S119" s="7" t="e">
        <f>IF(R119=2,INDEX('2'!$F$1:$F$211,'2'!$R$1+A119),0)</f>
        <v>#NUM!</v>
      </c>
      <c r="T119" s="7" t="e">
        <f t="shared" si="26"/>
        <v>#NUM!</v>
      </c>
      <c r="V119" s="7" t="e">
        <f t="shared" si="27"/>
        <v>#NUM!</v>
      </c>
      <c r="W119" s="7" t="e">
        <f>IF(J119=0,C119,INDEX('2'!$H$2:$H$277,O119))</f>
        <v>#NUM!</v>
      </c>
      <c r="X119" s="7" t="e">
        <f>IF(J119=0,D119,INDEX('2'!$I$2:$I$277,O119))</f>
        <v>#NUM!</v>
      </c>
      <c r="Y119" s="7" t="e">
        <f>IF(J119=0,E119,INDEX('2'!$J$2:$J$277,O119))</f>
        <v>#NUM!</v>
      </c>
      <c r="AA119" s="7" t="e">
        <f t="shared" si="28"/>
        <v>#NUM!</v>
      </c>
      <c r="AB119" s="7" t="e">
        <f>IF(Q119=0,C119,INDEX('2'!$H$2:$H$300,T119))</f>
        <v>#NUM!</v>
      </c>
      <c r="AC119" s="7" t="e">
        <f>IF(Q119=0,D119,INDEX('2'!$I$2:$I$300,T119))</f>
        <v>#NUM!</v>
      </c>
      <c r="AD119" s="7" t="e">
        <f>IF(Q119=0,E119,INDEX('2'!$J$2:$J$300,T119))</f>
        <v>#NUM!</v>
      </c>
      <c r="AF119" s="7" t="e">
        <f t="shared" si="16"/>
        <v>#NUM!</v>
      </c>
      <c r="AG119" s="7" t="e">
        <f t="shared" si="17"/>
        <v>#NUM!</v>
      </c>
    </row>
    <row r="120" spans="1:33" x14ac:dyDescent="0.35">
      <c r="A120" s="7">
        <v>116</v>
      </c>
      <c r="B120" s="72">
        <v>48639</v>
      </c>
      <c r="C120" s="7" t="e">
        <f>INDEX('2'!$B$1:$B$211,'2'!$R$1+A120)</f>
        <v>#NUM!</v>
      </c>
      <c r="D120" s="7" t="e">
        <f>INDEX('2'!$C$1:$C$211,'2'!$R$1+A120)</f>
        <v>#NUM!</v>
      </c>
      <c r="E120" s="7" t="e">
        <f>INDEX('2'!$D$1:$D$211,'2'!$R$1+A120)</f>
        <v>#NUM!</v>
      </c>
      <c r="F120" s="7" t="e">
        <f>IF('2'!$N$3=0,IF(C120&lt;&gt;C119,1,0),IF(C120&lt;&gt;C121,1,0))</f>
        <v>#NUM!</v>
      </c>
      <c r="G120" s="7" t="e">
        <f t="shared" si="18"/>
        <v>#NUM!</v>
      </c>
      <c r="H120" s="7" t="e">
        <f t="shared" si="19"/>
        <v>#NUM!</v>
      </c>
      <c r="I120" s="7">
        <f t="shared" si="20"/>
        <v>28</v>
      </c>
      <c r="J120" s="7" t="e">
        <f>IF(Résumé!$W$4=0,IF(B120&gt;=Résumé!$Y$6,1,0),IF(B121&lt;=Résumé!$Y$6,0,1))</f>
        <v>#NUM!</v>
      </c>
      <c r="K120" s="7" t="e">
        <f t="shared" si="21"/>
        <v>#NUM!</v>
      </c>
      <c r="L120" s="7" t="e">
        <f t="shared" si="29"/>
        <v>#NUM!</v>
      </c>
      <c r="M120" s="7" t="e">
        <f t="shared" si="22"/>
        <v>#NUM!</v>
      </c>
      <c r="N120" s="7" t="e">
        <f>IF(L120&gt;0,INDEX('2'!$F$1:$F$211,'2'!$R$1+A120),0)</f>
        <v>#NUM!</v>
      </c>
      <c r="O120" s="7" t="e">
        <f t="shared" si="23"/>
        <v>#NUM!</v>
      </c>
      <c r="Q120" s="7" t="e">
        <f t="shared" si="30"/>
        <v>#NUM!</v>
      </c>
      <c r="R120" s="7" t="e">
        <f t="shared" si="25"/>
        <v>#NUM!</v>
      </c>
      <c r="S120" s="7" t="e">
        <f>IF(R120=2,INDEX('2'!$F$1:$F$211,'2'!$R$1+A120),0)</f>
        <v>#NUM!</v>
      </c>
      <c r="T120" s="7" t="e">
        <f t="shared" si="26"/>
        <v>#NUM!</v>
      </c>
      <c r="V120" s="7" t="e">
        <f t="shared" si="27"/>
        <v>#NUM!</v>
      </c>
      <c r="W120" s="7" t="e">
        <f>IF(J120=0,C120,INDEX('2'!$H$2:$H$277,O120))</f>
        <v>#NUM!</v>
      </c>
      <c r="X120" s="7" t="e">
        <f>IF(J120=0,D120,INDEX('2'!$I$2:$I$277,O120))</f>
        <v>#NUM!</v>
      </c>
      <c r="Y120" s="7" t="e">
        <f>IF(J120=0,E120,INDEX('2'!$J$2:$J$277,O120))</f>
        <v>#NUM!</v>
      </c>
      <c r="AA120" s="7" t="e">
        <f t="shared" si="28"/>
        <v>#NUM!</v>
      </c>
      <c r="AB120" s="7" t="e">
        <f>IF(Q120=0,C120,INDEX('2'!$H$2:$H$300,T120))</f>
        <v>#NUM!</v>
      </c>
      <c r="AC120" s="7" t="e">
        <f>IF(Q120=0,D120,INDEX('2'!$I$2:$I$300,T120))</f>
        <v>#NUM!</v>
      </c>
      <c r="AD120" s="7" t="e">
        <f>IF(Q120=0,E120,INDEX('2'!$J$2:$J$300,T120))</f>
        <v>#NUM!</v>
      </c>
      <c r="AF120" s="7" t="e">
        <f t="shared" si="16"/>
        <v>#NUM!</v>
      </c>
      <c r="AG120" s="7" t="e">
        <f t="shared" si="17"/>
        <v>#NUM!</v>
      </c>
    </row>
    <row r="121" spans="1:33" x14ac:dyDescent="0.35">
      <c r="A121" s="7">
        <v>117</v>
      </c>
      <c r="B121" s="72">
        <v>48670</v>
      </c>
      <c r="C121" s="7" t="e">
        <f>INDEX('2'!$B$1:$B$211,'2'!$R$1+A121)</f>
        <v>#NUM!</v>
      </c>
      <c r="D121" s="7" t="e">
        <f>INDEX('2'!$C$1:$C$211,'2'!$R$1+A121)</f>
        <v>#NUM!</v>
      </c>
      <c r="E121" s="7" t="e">
        <f>INDEX('2'!$D$1:$D$211,'2'!$R$1+A121)</f>
        <v>#NUM!</v>
      </c>
      <c r="F121" s="7" t="e">
        <f>IF('2'!$N$3=0,IF(C121&lt;&gt;C120,1,0),IF(C121&lt;&gt;C122,1,0))</f>
        <v>#NUM!</v>
      </c>
      <c r="G121" s="7" t="e">
        <f t="shared" si="18"/>
        <v>#NUM!</v>
      </c>
      <c r="H121" s="7" t="e">
        <f t="shared" si="19"/>
        <v>#NUM!</v>
      </c>
      <c r="I121" s="7">
        <f t="shared" si="20"/>
        <v>31</v>
      </c>
      <c r="J121" s="7" t="e">
        <f>IF(Résumé!$W$4=0,IF(B121&gt;=Résumé!$Y$6,1,0),IF(B122&lt;=Résumé!$Y$6,0,1))</f>
        <v>#NUM!</v>
      </c>
      <c r="K121" s="7" t="e">
        <f t="shared" si="21"/>
        <v>#NUM!</v>
      </c>
      <c r="L121" s="7" t="e">
        <f t="shared" si="29"/>
        <v>#NUM!</v>
      </c>
      <c r="M121" s="7" t="e">
        <f t="shared" si="22"/>
        <v>#NUM!</v>
      </c>
      <c r="N121" s="7" t="e">
        <f>IF(L121&gt;0,INDEX('2'!$F$1:$F$211,'2'!$R$1+A121),0)</f>
        <v>#NUM!</v>
      </c>
      <c r="O121" s="7" t="e">
        <f t="shared" si="23"/>
        <v>#NUM!</v>
      </c>
      <c r="Q121" s="7" t="e">
        <f t="shared" si="30"/>
        <v>#NUM!</v>
      </c>
      <c r="R121" s="7" t="e">
        <f t="shared" si="25"/>
        <v>#NUM!</v>
      </c>
      <c r="S121" s="7" t="e">
        <f>IF(R121=2,INDEX('2'!$F$1:$F$211,'2'!$R$1+A121),0)</f>
        <v>#NUM!</v>
      </c>
      <c r="T121" s="7" t="e">
        <f t="shared" si="26"/>
        <v>#NUM!</v>
      </c>
      <c r="V121" s="7" t="e">
        <f t="shared" si="27"/>
        <v>#NUM!</v>
      </c>
      <c r="W121" s="7" t="e">
        <f>IF(J121=0,C121,INDEX('2'!$H$2:$H$277,O121))</f>
        <v>#NUM!</v>
      </c>
      <c r="X121" s="7" t="e">
        <f>IF(J121=0,D121,INDEX('2'!$I$2:$I$277,O121))</f>
        <v>#NUM!</v>
      </c>
      <c r="Y121" s="7" t="e">
        <f>IF(J121=0,E121,INDEX('2'!$J$2:$J$277,O121))</f>
        <v>#NUM!</v>
      </c>
      <c r="AA121" s="7" t="e">
        <f t="shared" si="28"/>
        <v>#NUM!</v>
      </c>
      <c r="AB121" s="7" t="e">
        <f>IF(Q121=0,C121,INDEX('2'!$H$2:$H$300,T121))</f>
        <v>#NUM!</v>
      </c>
      <c r="AC121" s="7" t="e">
        <f>IF(Q121=0,D121,INDEX('2'!$I$2:$I$300,T121))</f>
        <v>#NUM!</v>
      </c>
      <c r="AD121" s="7" t="e">
        <f>IF(Q121=0,E121,INDEX('2'!$J$2:$J$300,T121))</f>
        <v>#NUM!</v>
      </c>
      <c r="AF121" s="7" t="e">
        <f t="shared" si="16"/>
        <v>#NUM!</v>
      </c>
      <c r="AG121" s="7" t="e">
        <f t="shared" si="17"/>
        <v>#NUM!</v>
      </c>
    </row>
    <row r="122" spans="1:33" x14ac:dyDescent="0.35">
      <c r="A122" s="7">
        <v>118</v>
      </c>
      <c r="B122" s="72">
        <v>48700</v>
      </c>
      <c r="C122" s="7" t="e">
        <f>INDEX('2'!$B$1:$B$211,'2'!$R$1+A122)</f>
        <v>#NUM!</v>
      </c>
      <c r="D122" s="7" t="e">
        <f>INDEX('2'!$C$1:$C$211,'2'!$R$1+A122)</f>
        <v>#NUM!</v>
      </c>
      <c r="E122" s="7" t="e">
        <f>INDEX('2'!$D$1:$D$211,'2'!$R$1+A122)</f>
        <v>#NUM!</v>
      </c>
      <c r="F122" s="7" t="e">
        <f>IF('2'!$N$3=0,IF(C122&lt;&gt;C121,1,0),IF(C122&lt;&gt;C123,1,0))</f>
        <v>#NUM!</v>
      </c>
      <c r="G122" s="7" t="e">
        <f t="shared" si="18"/>
        <v>#NUM!</v>
      </c>
      <c r="H122" s="7" t="e">
        <f t="shared" si="19"/>
        <v>#NUM!</v>
      </c>
      <c r="I122" s="7">
        <f t="shared" si="20"/>
        <v>30</v>
      </c>
      <c r="J122" s="7" t="e">
        <f>IF(Résumé!$W$4=0,IF(B122&gt;=Résumé!$Y$6,1,0),IF(B123&lt;=Résumé!$Y$6,0,1))</f>
        <v>#NUM!</v>
      </c>
      <c r="K122" s="7" t="e">
        <f t="shared" si="21"/>
        <v>#NUM!</v>
      </c>
      <c r="L122" s="7" t="e">
        <f t="shared" si="29"/>
        <v>#NUM!</v>
      </c>
      <c r="M122" s="7" t="e">
        <f t="shared" si="22"/>
        <v>#NUM!</v>
      </c>
      <c r="N122" s="7" t="e">
        <f>IF(L122&gt;0,INDEX('2'!$F$1:$F$211,'2'!$R$1+A122),0)</f>
        <v>#NUM!</v>
      </c>
      <c r="O122" s="7" t="e">
        <f t="shared" si="23"/>
        <v>#NUM!</v>
      </c>
      <c r="Q122" s="7" t="e">
        <f t="shared" si="30"/>
        <v>#NUM!</v>
      </c>
      <c r="R122" s="7" t="e">
        <f t="shared" si="25"/>
        <v>#NUM!</v>
      </c>
      <c r="S122" s="7" t="e">
        <f>IF(R122=2,INDEX('2'!$F$1:$F$211,'2'!$R$1+A122),0)</f>
        <v>#NUM!</v>
      </c>
      <c r="T122" s="7" t="e">
        <f t="shared" si="26"/>
        <v>#NUM!</v>
      </c>
      <c r="V122" s="7" t="e">
        <f t="shared" si="27"/>
        <v>#NUM!</v>
      </c>
      <c r="W122" s="7" t="e">
        <f>IF(J122=0,C122,INDEX('2'!$H$2:$H$277,O122))</f>
        <v>#NUM!</v>
      </c>
      <c r="X122" s="7" t="e">
        <f>IF(J122=0,D122,INDEX('2'!$I$2:$I$277,O122))</f>
        <v>#NUM!</v>
      </c>
      <c r="Y122" s="7" t="e">
        <f>IF(J122=0,E122,INDEX('2'!$J$2:$J$277,O122))</f>
        <v>#NUM!</v>
      </c>
      <c r="AA122" s="7" t="e">
        <f t="shared" si="28"/>
        <v>#NUM!</v>
      </c>
      <c r="AB122" s="7" t="e">
        <f>IF(Q122=0,C122,INDEX('2'!$H$2:$H$300,T122))</f>
        <v>#NUM!</v>
      </c>
      <c r="AC122" s="7" t="e">
        <f>IF(Q122=0,D122,INDEX('2'!$I$2:$I$300,T122))</f>
        <v>#NUM!</v>
      </c>
      <c r="AD122" s="7" t="e">
        <f>IF(Q122=0,E122,INDEX('2'!$J$2:$J$300,T122))</f>
        <v>#NUM!</v>
      </c>
      <c r="AF122" s="7" t="e">
        <f t="shared" si="16"/>
        <v>#NUM!</v>
      </c>
      <c r="AG122" s="7" t="e">
        <f t="shared" si="17"/>
        <v>#NUM!</v>
      </c>
    </row>
    <row r="123" spans="1:33" x14ac:dyDescent="0.35">
      <c r="A123" s="7">
        <v>119</v>
      </c>
      <c r="B123" s="72">
        <v>48731</v>
      </c>
      <c r="C123" s="7" t="e">
        <f>INDEX('2'!$B$1:$B$211,'2'!$R$1+A123)</f>
        <v>#NUM!</v>
      </c>
      <c r="D123" s="7" t="e">
        <f>INDEX('2'!$C$1:$C$211,'2'!$R$1+A123)</f>
        <v>#NUM!</v>
      </c>
      <c r="E123" s="7" t="e">
        <f>INDEX('2'!$D$1:$D$211,'2'!$R$1+A123)</f>
        <v>#NUM!</v>
      </c>
      <c r="F123" s="7" t="e">
        <f>IF('2'!$N$3=0,IF(C123&lt;&gt;C122,1,0),IF(C123&lt;&gt;C124,1,0))</f>
        <v>#NUM!</v>
      </c>
      <c r="G123" s="7" t="e">
        <f t="shared" si="18"/>
        <v>#NUM!</v>
      </c>
      <c r="H123" s="7" t="e">
        <f t="shared" si="19"/>
        <v>#NUM!</v>
      </c>
      <c r="I123" s="7">
        <f t="shared" si="20"/>
        <v>31</v>
      </c>
      <c r="J123" s="7" t="e">
        <f>IF(Résumé!$W$4=0,IF(B123&gt;=Résumé!$Y$6,1,0),IF(B124&lt;=Résumé!$Y$6,0,1))</f>
        <v>#NUM!</v>
      </c>
      <c r="K123" s="7" t="e">
        <f t="shared" si="21"/>
        <v>#NUM!</v>
      </c>
      <c r="L123" s="7" t="e">
        <f t="shared" si="29"/>
        <v>#NUM!</v>
      </c>
      <c r="M123" s="7" t="e">
        <f t="shared" si="22"/>
        <v>#NUM!</v>
      </c>
      <c r="N123" s="7" t="e">
        <f>IF(L123&gt;0,INDEX('2'!$F$1:$F$211,'2'!$R$1+A123),0)</f>
        <v>#NUM!</v>
      </c>
      <c r="O123" s="7" t="e">
        <f t="shared" si="23"/>
        <v>#NUM!</v>
      </c>
      <c r="Q123" s="7" t="e">
        <f t="shared" si="30"/>
        <v>#NUM!</v>
      </c>
      <c r="R123" s="7" t="e">
        <f t="shared" si="25"/>
        <v>#NUM!</v>
      </c>
      <c r="S123" s="7" t="e">
        <f>IF(R123=2,INDEX('2'!$F$1:$F$211,'2'!$R$1+A123),0)</f>
        <v>#NUM!</v>
      </c>
      <c r="T123" s="7" t="e">
        <f t="shared" si="26"/>
        <v>#NUM!</v>
      </c>
      <c r="V123" s="7" t="e">
        <f t="shared" si="27"/>
        <v>#NUM!</v>
      </c>
      <c r="W123" s="7" t="e">
        <f>IF(J123=0,C123,INDEX('2'!$H$2:$H$277,O123))</f>
        <v>#NUM!</v>
      </c>
      <c r="X123" s="7" t="e">
        <f>IF(J123=0,D123,INDEX('2'!$I$2:$I$277,O123))</f>
        <v>#NUM!</v>
      </c>
      <c r="Y123" s="7" t="e">
        <f>IF(J123=0,E123,INDEX('2'!$J$2:$J$277,O123))</f>
        <v>#NUM!</v>
      </c>
      <c r="AA123" s="7" t="e">
        <f t="shared" si="28"/>
        <v>#NUM!</v>
      </c>
      <c r="AB123" s="7" t="e">
        <f>IF(Q123=0,C123,INDEX('2'!$H$2:$H$300,T123))</f>
        <v>#NUM!</v>
      </c>
      <c r="AC123" s="7" t="e">
        <f>IF(Q123=0,D123,INDEX('2'!$I$2:$I$300,T123))</f>
        <v>#NUM!</v>
      </c>
      <c r="AD123" s="7" t="e">
        <f>IF(Q123=0,E123,INDEX('2'!$J$2:$J$300,T123))</f>
        <v>#NUM!</v>
      </c>
      <c r="AF123" s="7" t="e">
        <f t="shared" si="16"/>
        <v>#NUM!</v>
      </c>
      <c r="AG123" s="7" t="e">
        <f t="shared" si="17"/>
        <v>#NUM!</v>
      </c>
    </row>
    <row r="124" spans="1:33" x14ac:dyDescent="0.35">
      <c r="A124" s="7">
        <v>120</v>
      </c>
      <c r="B124" s="72">
        <v>48761</v>
      </c>
      <c r="C124" s="7" t="e">
        <f>INDEX('2'!$B$1:$B$211,'2'!$R$1+A124)</f>
        <v>#NUM!</v>
      </c>
      <c r="D124" s="7" t="e">
        <f>INDEX('2'!$C$1:$C$211,'2'!$R$1+A124)</f>
        <v>#NUM!</v>
      </c>
      <c r="E124" s="7" t="e">
        <f>INDEX('2'!$D$1:$D$211,'2'!$R$1+A124)</f>
        <v>#NUM!</v>
      </c>
      <c r="F124" s="7" t="e">
        <f>IF('2'!$N$3=0,IF(C124&lt;&gt;C123,1,0),IF(C124&lt;&gt;C125,1,0))</f>
        <v>#NUM!</v>
      </c>
      <c r="G124" s="7" t="e">
        <f t="shared" si="18"/>
        <v>#NUM!</v>
      </c>
      <c r="H124" s="7" t="e">
        <f t="shared" si="19"/>
        <v>#NUM!</v>
      </c>
      <c r="I124" s="7">
        <f t="shared" si="20"/>
        <v>30</v>
      </c>
      <c r="J124" s="7" t="e">
        <f>IF(Résumé!$W$4=0,IF(B124&gt;=Résumé!$Y$6,1,0),IF(B125&lt;=Résumé!$Y$6,0,1))</f>
        <v>#NUM!</v>
      </c>
      <c r="K124" s="7" t="e">
        <f t="shared" si="21"/>
        <v>#NUM!</v>
      </c>
      <c r="L124" s="7" t="e">
        <f t="shared" si="29"/>
        <v>#NUM!</v>
      </c>
      <c r="M124" s="7" t="e">
        <f t="shared" si="22"/>
        <v>#NUM!</v>
      </c>
      <c r="N124" s="7" t="e">
        <f>IF(L124&gt;0,INDEX('2'!$F$1:$F$211,'2'!$R$1+A124),0)</f>
        <v>#NUM!</v>
      </c>
      <c r="O124" s="7" t="e">
        <f t="shared" si="23"/>
        <v>#NUM!</v>
      </c>
      <c r="Q124" s="7" t="e">
        <f t="shared" si="30"/>
        <v>#NUM!</v>
      </c>
      <c r="R124" s="7" t="e">
        <f t="shared" si="25"/>
        <v>#NUM!</v>
      </c>
      <c r="S124" s="7" t="e">
        <f>IF(R124=2,INDEX('2'!$F$1:$F$211,'2'!$R$1+A124),0)</f>
        <v>#NUM!</v>
      </c>
      <c r="T124" s="7" t="e">
        <f t="shared" si="26"/>
        <v>#NUM!</v>
      </c>
      <c r="V124" s="7" t="e">
        <f t="shared" si="27"/>
        <v>#NUM!</v>
      </c>
      <c r="W124" s="7" t="e">
        <f>IF(J124=0,C124,INDEX('2'!$H$2:$H$277,O124))</f>
        <v>#NUM!</v>
      </c>
      <c r="X124" s="7" t="e">
        <f>IF(J124=0,D124,INDEX('2'!$I$2:$I$277,O124))</f>
        <v>#NUM!</v>
      </c>
      <c r="Y124" s="7" t="e">
        <f>IF(J124=0,E124,INDEX('2'!$J$2:$J$277,O124))</f>
        <v>#NUM!</v>
      </c>
      <c r="AA124" s="7" t="e">
        <f t="shared" si="28"/>
        <v>#NUM!</v>
      </c>
      <c r="AB124" s="7" t="e">
        <f>IF(Q124=0,C124,INDEX('2'!$H$2:$H$300,T124))</f>
        <v>#NUM!</v>
      </c>
      <c r="AC124" s="7" t="e">
        <f>IF(Q124=0,D124,INDEX('2'!$I$2:$I$300,T124))</f>
        <v>#NUM!</v>
      </c>
      <c r="AD124" s="7" t="e">
        <f>IF(Q124=0,E124,INDEX('2'!$J$2:$J$300,T124))</f>
        <v>#NUM!</v>
      </c>
      <c r="AF124" s="7" t="e">
        <f t="shared" si="16"/>
        <v>#NUM!</v>
      </c>
      <c r="AG124" s="7" t="e">
        <f t="shared" si="17"/>
        <v>#NUM!</v>
      </c>
    </row>
    <row r="125" spans="1:33" x14ac:dyDescent="0.35">
      <c r="A125" s="7">
        <v>121</v>
      </c>
      <c r="B125" s="72">
        <v>48792</v>
      </c>
      <c r="C125" s="7" t="e">
        <f>INDEX('2'!$B$1:$B$211,'2'!$R$1+A125)</f>
        <v>#NUM!</v>
      </c>
      <c r="D125" s="7" t="e">
        <f>INDEX('2'!$C$1:$C$211,'2'!$R$1+A125)</f>
        <v>#NUM!</v>
      </c>
      <c r="E125" s="7" t="e">
        <f>INDEX('2'!$D$1:$D$211,'2'!$R$1+A125)</f>
        <v>#NUM!</v>
      </c>
      <c r="F125" s="7" t="e">
        <f>IF('2'!$N$3=0,IF(C125&lt;&gt;C124,1,0),IF(C125&lt;&gt;C126,1,0))</f>
        <v>#NUM!</v>
      </c>
      <c r="G125" s="7" t="e">
        <f t="shared" si="18"/>
        <v>#NUM!</v>
      </c>
      <c r="H125" s="7" t="e">
        <f t="shared" si="19"/>
        <v>#NUM!</v>
      </c>
      <c r="I125" s="7">
        <f t="shared" si="20"/>
        <v>31</v>
      </c>
      <c r="J125" s="7" t="e">
        <f>IF(Résumé!$W$4=0,IF(B125&gt;=Résumé!$Y$6,1,0),IF(B126&lt;=Résumé!$Y$6,0,1))</f>
        <v>#NUM!</v>
      </c>
      <c r="K125" s="7" t="e">
        <f t="shared" si="21"/>
        <v>#NUM!</v>
      </c>
      <c r="L125" s="7" t="e">
        <f t="shared" si="29"/>
        <v>#NUM!</v>
      </c>
      <c r="M125" s="7" t="e">
        <f t="shared" si="22"/>
        <v>#NUM!</v>
      </c>
      <c r="N125" s="7" t="e">
        <f>IF(L125&gt;0,INDEX('2'!$F$1:$F$211,'2'!$R$1+A125),0)</f>
        <v>#NUM!</v>
      </c>
      <c r="O125" s="7" t="e">
        <f t="shared" si="23"/>
        <v>#NUM!</v>
      </c>
      <c r="Q125" s="7" t="e">
        <f t="shared" si="30"/>
        <v>#NUM!</v>
      </c>
      <c r="R125" s="7" t="e">
        <f t="shared" si="25"/>
        <v>#NUM!</v>
      </c>
      <c r="S125" s="7" t="e">
        <f>IF(R125=2,INDEX('2'!$F$1:$F$211,'2'!$R$1+A125),0)</f>
        <v>#NUM!</v>
      </c>
      <c r="T125" s="7" t="e">
        <f t="shared" si="26"/>
        <v>#NUM!</v>
      </c>
      <c r="V125" s="7" t="e">
        <f t="shared" si="27"/>
        <v>#NUM!</v>
      </c>
      <c r="W125" s="7" t="e">
        <f>IF(J125=0,C125,INDEX('2'!$H$2:$H$277,O125))</f>
        <v>#NUM!</v>
      </c>
      <c r="X125" s="7" t="e">
        <f>IF(J125=0,D125,INDEX('2'!$I$2:$I$277,O125))</f>
        <v>#NUM!</v>
      </c>
      <c r="Y125" s="7" t="e">
        <f>IF(J125=0,E125,INDEX('2'!$J$2:$J$277,O125))</f>
        <v>#NUM!</v>
      </c>
      <c r="AA125" s="7" t="e">
        <f t="shared" si="28"/>
        <v>#NUM!</v>
      </c>
      <c r="AB125" s="7" t="e">
        <f>IF(Q125=0,C125,INDEX('2'!$H$2:$H$300,T125))</f>
        <v>#NUM!</v>
      </c>
      <c r="AC125" s="7" t="e">
        <f>IF(Q125=0,D125,INDEX('2'!$I$2:$I$300,T125))</f>
        <v>#NUM!</v>
      </c>
      <c r="AD125" s="7" t="e">
        <f>IF(Q125=0,E125,INDEX('2'!$J$2:$J$300,T125))</f>
        <v>#NUM!</v>
      </c>
      <c r="AF125" s="7" t="e">
        <f t="shared" si="16"/>
        <v>#NUM!</v>
      </c>
      <c r="AG125" s="7" t="e">
        <f t="shared" si="17"/>
        <v>#NUM!</v>
      </c>
    </row>
    <row r="126" spans="1:33" x14ac:dyDescent="0.35">
      <c r="A126" s="7">
        <v>122</v>
      </c>
      <c r="B126" s="72">
        <v>48823</v>
      </c>
      <c r="C126" s="7" t="e">
        <f>INDEX('2'!$B$1:$B$211,'2'!$R$1+A126)</f>
        <v>#NUM!</v>
      </c>
      <c r="D126" s="7" t="e">
        <f>INDEX('2'!$C$1:$C$211,'2'!$R$1+A126)</f>
        <v>#NUM!</v>
      </c>
      <c r="E126" s="7" t="e">
        <f>INDEX('2'!$D$1:$D$211,'2'!$R$1+A126)</f>
        <v>#NUM!</v>
      </c>
      <c r="F126" s="7" t="e">
        <f>IF('2'!$N$3=0,IF(C126&lt;&gt;C125,1,0),IF(C126&lt;&gt;C127,1,0))</f>
        <v>#NUM!</v>
      </c>
      <c r="G126" s="7" t="e">
        <f t="shared" si="18"/>
        <v>#NUM!</v>
      </c>
      <c r="H126" s="7" t="e">
        <f t="shared" si="19"/>
        <v>#NUM!</v>
      </c>
      <c r="I126" s="7">
        <f t="shared" si="20"/>
        <v>31</v>
      </c>
      <c r="J126" s="7" t="e">
        <f>IF(Résumé!$W$4=0,IF(B126&gt;=Résumé!$Y$6,1,0),IF(B127&lt;=Résumé!$Y$6,0,1))</f>
        <v>#NUM!</v>
      </c>
      <c r="K126" s="7" t="e">
        <f t="shared" si="21"/>
        <v>#NUM!</v>
      </c>
      <c r="L126" s="7" t="e">
        <f t="shared" si="29"/>
        <v>#NUM!</v>
      </c>
      <c r="M126" s="7" t="e">
        <f t="shared" si="22"/>
        <v>#NUM!</v>
      </c>
      <c r="N126" s="7" t="e">
        <f>IF(L126&gt;0,INDEX('2'!$F$1:$F$211,'2'!$R$1+A126),0)</f>
        <v>#NUM!</v>
      </c>
      <c r="O126" s="7" t="e">
        <f t="shared" si="23"/>
        <v>#NUM!</v>
      </c>
      <c r="Q126" s="7" t="e">
        <f t="shared" si="30"/>
        <v>#NUM!</v>
      </c>
      <c r="R126" s="7" t="e">
        <f t="shared" si="25"/>
        <v>#NUM!</v>
      </c>
      <c r="S126" s="7" t="e">
        <f>IF(R126=2,INDEX('2'!$F$1:$F$211,'2'!$R$1+A126),0)</f>
        <v>#NUM!</v>
      </c>
      <c r="T126" s="7" t="e">
        <f t="shared" si="26"/>
        <v>#NUM!</v>
      </c>
      <c r="V126" s="7" t="e">
        <f t="shared" si="27"/>
        <v>#NUM!</v>
      </c>
      <c r="W126" s="7" t="e">
        <f>IF(J126=0,C126,INDEX('2'!$H$2:$H$277,O126))</f>
        <v>#NUM!</v>
      </c>
      <c r="X126" s="7" t="e">
        <f>IF(J126=0,D126,INDEX('2'!$I$2:$I$277,O126))</f>
        <v>#NUM!</v>
      </c>
      <c r="Y126" s="7" t="e">
        <f>IF(J126=0,E126,INDEX('2'!$J$2:$J$277,O126))</f>
        <v>#NUM!</v>
      </c>
      <c r="AA126" s="7" t="e">
        <f t="shared" si="28"/>
        <v>#NUM!</v>
      </c>
      <c r="AB126" s="7" t="e">
        <f>IF(Q126=0,C126,INDEX('2'!$H$2:$H$300,T126))</f>
        <v>#NUM!</v>
      </c>
      <c r="AC126" s="7" t="e">
        <f>IF(Q126=0,D126,INDEX('2'!$I$2:$I$300,T126))</f>
        <v>#NUM!</v>
      </c>
      <c r="AD126" s="7" t="e">
        <f>IF(Q126=0,E126,INDEX('2'!$J$2:$J$300,T126))</f>
        <v>#NUM!</v>
      </c>
      <c r="AF126" s="7" t="e">
        <f t="shared" si="16"/>
        <v>#NUM!</v>
      </c>
      <c r="AG126" s="7" t="e">
        <f t="shared" si="17"/>
        <v>#NUM!</v>
      </c>
    </row>
    <row r="127" spans="1:33" x14ac:dyDescent="0.35">
      <c r="A127" s="7">
        <v>123</v>
      </c>
      <c r="B127" s="72">
        <v>48853</v>
      </c>
      <c r="C127" s="7" t="e">
        <f>INDEX('2'!$B$1:$B$211,'2'!$R$1+A127)</f>
        <v>#NUM!</v>
      </c>
      <c r="D127" s="7" t="e">
        <f>INDEX('2'!$C$1:$C$211,'2'!$R$1+A127)</f>
        <v>#NUM!</v>
      </c>
      <c r="E127" s="7" t="e">
        <f>INDEX('2'!$D$1:$D$211,'2'!$R$1+A127)</f>
        <v>#NUM!</v>
      </c>
      <c r="F127" s="7" t="e">
        <f>IF('2'!$N$3=0,IF(C127&lt;&gt;C126,1,0),IF(C127&lt;&gt;C128,1,0))</f>
        <v>#NUM!</v>
      </c>
      <c r="G127" s="7" t="e">
        <f t="shared" si="18"/>
        <v>#NUM!</v>
      </c>
      <c r="H127" s="7" t="e">
        <f t="shared" si="19"/>
        <v>#NUM!</v>
      </c>
      <c r="I127" s="7">
        <f t="shared" si="20"/>
        <v>30</v>
      </c>
      <c r="J127" s="7" t="e">
        <f>IF(Résumé!$W$4=0,IF(B127&gt;=Résumé!$Y$6,1,0),IF(B128&lt;=Résumé!$Y$6,0,1))</f>
        <v>#NUM!</v>
      </c>
      <c r="K127" s="7" t="e">
        <f t="shared" si="21"/>
        <v>#NUM!</v>
      </c>
      <c r="L127" s="7" t="e">
        <f t="shared" si="29"/>
        <v>#NUM!</v>
      </c>
      <c r="M127" s="7" t="e">
        <f t="shared" si="22"/>
        <v>#NUM!</v>
      </c>
      <c r="N127" s="7" t="e">
        <f>IF(L127&gt;0,INDEX('2'!$F$1:$F$211,'2'!$R$1+A127),0)</f>
        <v>#NUM!</v>
      </c>
      <c r="O127" s="7" t="e">
        <f t="shared" si="23"/>
        <v>#NUM!</v>
      </c>
      <c r="Q127" s="7" t="e">
        <f t="shared" si="30"/>
        <v>#NUM!</v>
      </c>
      <c r="R127" s="7" t="e">
        <f t="shared" si="25"/>
        <v>#NUM!</v>
      </c>
      <c r="S127" s="7" t="e">
        <f>IF(R127=2,INDEX('2'!$F$1:$F$211,'2'!$R$1+A127),0)</f>
        <v>#NUM!</v>
      </c>
      <c r="T127" s="7" t="e">
        <f t="shared" si="26"/>
        <v>#NUM!</v>
      </c>
      <c r="V127" s="7" t="e">
        <f t="shared" si="27"/>
        <v>#NUM!</v>
      </c>
      <c r="W127" s="7" t="e">
        <f>IF(J127=0,C127,INDEX('2'!$H$2:$H$277,O127))</f>
        <v>#NUM!</v>
      </c>
      <c r="X127" s="7" t="e">
        <f>IF(J127=0,D127,INDEX('2'!$I$2:$I$277,O127))</f>
        <v>#NUM!</v>
      </c>
      <c r="Y127" s="7" t="e">
        <f>IF(J127=0,E127,INDEX('2'!$J$2:$J$277,O127))</f>
        <v>#NUM!</v>
      </c>
      <c r="AA127" s="7" t="e">
        <f t="shared" si="28"/>
        <v>#NUM!</v>
      </c>
      <c r="AB127" s="7" t="e">
        <f>IF(Q127=0,C127,INDEX('2'!$H$2:$H$300,T127))</f>
        <v>#NUM!</v>
      </c>
      <c r="AC127" s="7" t="e">
        <f>IF(Q127=0,D127,INDEX('2'!$I$2:$I$300,T127))</f>
        <v>#NUM!</v>
      </c>
      <c r="AD127" s="7" t="e">
        <f>IF(Q127=0,E127,INDEX('2'!$J$2:$J$300,T127))</f>
        <v>#NUM!</v>
      </c>
      <c r="AF127" s="7" t="e">
        <f t="shared" si="16"/>
        <v>#NUM!</v>
      </c>
      <c r="AG127" s="7" t="e">
        <f t="shared" si="17"/>
        <v>#NUM!</v>
      </c>
    </row>
    <row r="128" spans="1:33" x14ac:dyDescent="0.35">
      <c r="A128" s="7">
        <v>124</v>
      </c>
      <c r="B128" s="72">
        <v>48884</v>
      </c>
      <c r="C128" s="7" t="e">
        <f>INDEX('2'!$B$1:$B$211,'2'!$R$1+A128)</f>
        <v>#NUM!</v>
      </c>
      <c r="D128" s="7" t="e">
        <f>INDEX('2'!$C$1:$C$211,'2'!$R$1+A128)</f>
        <v>#NUM!</v>
      </c>
      <c r="E128" s="7" t="e">
        <f>INDEX('2'!$D$1:$D$211,'2'!$R$1+A128)</f>
        <v>#NUM!</v>
      </c>
      <c r="F128" s="7" t="e">
        <f>IF('2'!$N$3=0,IF(C128&lt;&gt;C127,1,0),IF(C128&lt;&gt;C129,1,0))</f>
        <v>#NUM!</v>
      </c>
      <c r="G128" s="7" t="e">
        <f t="shared" si="18"/>
        <v>#NUM!</v>
      </c>
      <c r="H128" s="7" t="e">
        <f t="shared" si="19"/>
        <v>#NUM!</v>
      </c>
      <c r="I128" s="7">
        <f t="shared" si="20"/>
        <v>31</v>
      </c>
      <c r="J128" s="7" t="e">
        <f>IF(Résumé!$W$4=0,IF(B128&gt;=Résumé!$Y$6,1,0),IF(B129&lt;=Résumé!$Y$6,0,1))</f>
        <v>#NUM!</v>
      </c>
      <c r="K128" s="7" t="e">
        <f t="shared" si="21"/>
        <v>#NUM!</v>
      </c>
      <c r="L128" s="7" t="e">
        <f t="shared" si="29"/>
        <v>#NUM!</v>
      </c>
      <c r="M128" s="7" t="e">
        <f t="shared" si="22"/>
        <v>#NUM!</v>
      </c>
      <c r="N128" s="7" t="e">
        <f>IF(L128&gt;0,INDEX('2'!$F$1:$F$211,'2'!$R$1+A128),0)</f>
        <v>#NUM!</v>
      </c>
      <c r="O128" s="7" t="e">
        <f t="shared" si="23"/>
        <v>#NUM!</v>
      </c>
      <c r="Q128" s="7" t="e">
        <f t="shared" si="30"/>
        <v>#NUM!</v>
      </c>
      <c r="R128" s="7" t="e">
        <f t="shared" si="25"/>
        <v>#NUM!</v>
      </c>
      <c r="S128" s="7" t="e">
        <f>IF(R128=2,INDEX('2'!$F$1:$F$211,'2'!$R$1+A128),0)</f>
        <v>#NUM!</v>
      </c>
      <c r="T128" s="7" t="e">
        <f t="shared" si="26"/>
        <v>#NUM!</v>
      </c>
      <c r="V128" s="7" t="e">
        <f t="shared" si="27"/>
        <v>#NUM!</v>
      </c>
      <c r="W128" s="7" t="e">
        <f>IF(J128=0,C128,INDEX('2'!$H$2:$H$277,O128))</f>
        <v>#NUM!</v>
      </c>
      <c r="X128" s="7" t="e">
        <f>IF(J128=0,D128,INDEX('2'!$I$2:$I$277,O128))</f>
        <v>#NUM!</v>
      </c>
      <c r="Y128" s="7" t="e">
        <f>IF(J128=0,E128,INDEX('2'!$J$2:$J$277,O128))</f>
        <v>#NUM!</v>
      </c>
      <c r="AA128" s="7" t="e">
        <f t="shared" si="28"/>
        <v>#NUM!</v>
      </c>
      <c r="AB128" s="7" t="e">
        <f>IF(Q128=0,C128,INDEX('2'!$H$2:$H$300,T128))</f>
        <v>#NUM!</v>
      </c>
      <c r="AC128" s="7" t="e">
        <f>IF(Q128=0,D128,INDEX('2'!$I$2:$I$300,T128))</f>
        <v>#NUM!</v>
      </c>
      <c r="AD128" s="7" t="e">
        <f>IF(Q128=0,E128,INDEX('2'!$J$2:$J$300,T128))</f>
        <v>#NUM!</v>
      </c>
      <c r="AF128" s="7" t="e">
        <f t="shared" si="16"/>
        <v>#NUM!</v>
      </c>
      <c r="AG128" s="7" t="e">
        <f t="shared" si="17"/>
        <v>#NUM!</v>
      </c>
    </row>
    <row r="129" spans="1:33" x14ac:dyDescent="0.35">
      <c r="A129" s="7">
        <v>125</v>
      </c>
      <c r="B129" s="72">
        <v>48914</v>
      </c>
      <c r="C129" s="7" t="e">
        <f>INDEX('2'!$B$1:$B$211,'2'!$R$1+A129)</f>
        <v>#NUM!</v>
      </c>
      <c r="D129" s="7" t="e">
        <f>INDEX('2'!$C$1:$C$211,'2'!$R$1+A129)</f>
        <v>#NUM!</v>
      </c>
      <c r="E129" s="7" t="e">
        <f>INDEX('2'!$D$1:$D$211,'2'!$R$1+A129)</f>
        <v>#NUM!</v>
      </c>
      <c r="F129" s="7" t="e">
        <f>IF('2'!$N$3=0,IF(C129&lt;&gt;C128,1,0),IF(C129&lt;&gt;C130,1,0))</f>
        <v>#NUM!</v>
      </c>
      <c r="G129" s="7" t="e">
        <f t="shared" si="18"/>
        <v>#NUM!</v>
      </c>
      <c r="H129" s="7" t="e">
        <f t="shared" si="19"/>
        <v>#NUM!</v>
      </c>
      <c r="I129" s="7">
        <f t="shared" si="20"/>
        <v>30</v>
      </c>
      <c r="J129" s="7" t="e">
        <f>IF(Résumé!$W$4=0,IF(B129&gt;=Résumé!$Y$6,1,0),IF(B130&lt;=Résumé!$Y$6,0,1))</f>
        <v>#NUM!</v>
      </c>
      <c r="K129" s="7" t="e">
        <f t="shared" si="21"/>
        <v>#NUM!</v>
      </c>
      <c r="L129" s="7" t="e">
        <f t="shared" si="29"/>
        <v>#NUM!</v>
      </c>
      <c r="M129" s="7" t="e">
        <f t="shared" si="22"/>
        <v>#NUM!</v>
      </c>
      <c r="N129" s="7" t="e">
        <f>IF(L129&gt;0,INDEX('2'!$F$1:$F$211,'2'!$R$1+A129),0)</f>
        <v>#NUM!</v>
      </c>
      <c r="O129" s="7" t="e">
        <f t="shared" si="23"/>
        <v>#NUM!</v>
      </c>
      <c r="Q129" s="7" t="e">
        <f t="shared" si="30"/>
        <v>#NUM!</v>
      </c>
      <c r="R129" s="7" t="e">
        <f t="shared" si="25"/>
        <v>#NUM!</v>
      </c>
      <c r="S129" s="7" t="e">
        <f>IF(R129=2,INDEX('2'!$F$1:$F$211,'2'!$R$1+A129),0)</f>
        <v>#NUM!</v>
      </c>
      <c r="T129" s="7" t="e">
        <f t="shared" si="26"/>
        <v>#NUM!</v>
      </c>
      <c r="V129" s="7" t="e">
        <f t="shared" si="27"/>
        <v>#NUM!</v>
      </c>
      <c r="W129" s="7" t="e">
        <f>IF(J129=0,C129,INDEX('2'!$H$2:$H$277,O129))</f>
        <v>#NUM!</v>
      </c>
      <c r="X129" s="7" t="e">
        <f>IF(J129=0,D129,INDEX('2'!$I$2:$I$277,O129))</f>
        <v>#NUM!</v>
      </c>
      <c r="Y129" s="7" t="e">
        <f>IF(J129=0,E129,INDEX('2'!$J$2:$J$277,O129))</f>
        <v>#NUM!</v>
      </c>
      <c r="AA129" s="7" t="e">
        <f t="shared" si="28"/>
        <v>#NUM!</v>
      </c>
      <c r="AB129" s="7" t="e">
        <f>IF(Q129=0,C129,INDEX('2'!$H$2:$H$300,T129))</f>
        <v>#NUM!</v>
      </c>
      <c r="AC129" s="7" t="e">
        <f>IF(Q129=0,D129,INDEX('2'!$I$2:$I$300,T129))</f>
        <v>#NUM!</v>
      </c>
      <c r="AD129" s="7" t="e">
        <f>IF(Q129=0,E129,INDEX('2'!$J$2:$J$300,T129))</f>
        <v>#NUM!</v>
      </c>
      <c r="AF129" s="7" t="e">
        <f t="shared" si="16"/>
        <v>#NUM!</v>
      </c>
      <c r="AG129" s="7" t="e">
        <f t="shared" si="17"/>
        <v>#NUM!</v>
      </c>
    </row>
    <row r="130" spans="1:33" x14ac:dyDescent="0.35">
      <c r="A130" s="7">
        <v>126</v>
      </c>
      <c r="B130" s="72">
        <v>48945</v>
      </c>
      <c r="C130" s="7" t="e">
        <f>INDEX('2'!$B$1:$B$211,'2'!$R$1+A130)</f>
        <v>#NUM!</v>
      </c>
      <c r="D130" s="7" t="e">
        <f>INDEX('2'!$C$1:$C$211,'2'!$R$1+A130)</f>
        <v>#NUM!</v>
      </c>
      <c r="E130" s="7" t="e">
        <f>INDEX('2'!$D$1:$D$211,'2'!$R$1+A130)</f>
        <v>#NUM!</v>
      </c>
      <c r="F130" s="7" t="e">
        <f>IF('2'!$N$3=0,IF(C130&lt;&gt;C129,1,0),IF(C130&lt;&gt;C131,1,0))</f>
        <v>#NUM!</v>
      </c>
      <c r="G130" s="7" t="e">
        <f t="shared" si="18"/>
        <v>#NUM!</v>
      </c>
      <c r="H130" s="7" t="e">
        <f t="shared" si="19"/>
        <v>#NUM!</v>
      </c>
      <c r="I130" s="7">
        <f t="shared" si="20"/>
        <v>31</v>
      </c>
      <c r="J130" s="7">
        <v>1</v>
      </c>
      <c r="K130" s="7" t="e">
        <f t="shared" si="21"/>
        <v>#NUM!</v>
      </c>
      <c r="L130" s="7" t="e">
        <f t="shared" si="29"/>
        <v>#NUM!</v>
      </c>
      <c r="M130" s="7" t="e">
        <f t="shared" si="22"/>
        <v>#NUM!</v>
      </c>
      <c r="N130" s="7" t="e">
        <f>IF(L130&gt;0,INDEX('2'!$F$1:$F$211,'2'!$R$1+A130),0)</f>
        <v>#NUM!</v>
      </c>
      <c r="O130" s="7" t="e">
        <f t="shared" si="23"/>
        <v>#NUM!</v>
      </c>
      <c r="Q130" s="7">
        <v>1</v>
      </c>
      <c r="R130" s="7" t="e">
        <f t="shared" si="25"/>
        <v>#NUM!</v>
      </c>
      <c r="S130" s="7" t="e">
        <f>IF(R130=2,INDEX('2'!$F$1:$F$211,'2'!$R$1+A130),0)</f>
        <v>#NUM!</v>
      </c>
      <c r="T130" s="7" t="e">
        <f t="shared" si="26"/>
        <v>#NUM!</v>
      </c>
      <c r="V130" s="7" t="str">
        <f t="shared" si="27"/>
        <v>PC</v>
      </c>
      <c r="W130" s="7" t="e">
        <f>IF(J130=0,C130,INDEX('2'!$H$2:$H$277,O130))</f>
        <v>#NUM!</v>
      </c>
      <c r="X130" s="7" t="e">
        <f>IF(J130=0,D130,INDEX('2'!$I$2:$I$277,O130))</f>
        <v>#NUM!</v>
      </c>
      <c r="Y130" s="7" t="e">
        <f>IF(J130=0,E130,INDEX('2'!$J$2:$J$277,O130))</f>
        <v>#NUM!</v>
      </c>
      <c r="AA130" s="7" t="str">
        <f t="shared" si="28"/>
        <v>PC</v>
      </c>
      <c r="AB130" s="7" t="e">
        <f>IF(Q130=0,C130,INDEX('2'!$H$2:$H$300,T130))</f>
        <v>#NUM!</v>
      </c>
      <c r="AC130" s="7" t="e">
        <f>IF(Q130=0,D130,INDEX('2'!$I$2:$I$300,T130))</f>
        <v>#NUM!</v>
      </c>
      <c r="AD130" s="7" t="e">
        <f>IF(Q130=0,E130,INDEX('2'!$J$2:$J$300,T130))</f>
        <v>#NUM!</v>
      </c>
      <c r="AF130" s="7" t="e">
        <f t="shared" si="16"/>
        <v>#NUM!</v>
      </c>
      <c r="AG130" s="7" t="e">
        <f t="shared" si="17"/>
        <v>#NUM!</v>
      </c>
    </row>
    <row r="131" spans="1:33" x14ac:dyDescent="0.35">
      <c r="A131" s="7">
        <v>127</v>
      </c>
      <c r="J131" s="7">
        <v>1</v>
      </c>
      <c r="O131" s="7" t="e">
        <f t="shared" si="23"/>
        <v>#NUM!</v>
      </c>
      <c r="Q131" s="7">
        <v>1</v>
      </c>
      <c r="S131" s="73"/>
      <c r="T131" s="7" t="e">
        <f>T130+1</f>
        <v>#NUM!</v>
      </c>
      <c r="V131" s="7" t="str">
        <f t="shared" ref="V131:V192" si="31">IF(J131=0,"C","PC")</f>
        <v>PC</v>
      </c>
      <c r="W131" s="7" t="e">
        <f>IF(J131=0,C131,INDEX('2'!$H$2:$H$277,O131))</f>
        <v>#NUM!</v>
      </c>
      <c r="X131" s="7" t="e">
        <f>IF(J131=0,D131,INDEX('2'!$I$2:$I$277,O131))</f>
        <v>#NUM!</v>
      </c>
      <c r="Y131" s="7" t="e">
        <f>IF(J131=0,E131,INDEX('2'!$J$2:$J$277,O131))</f>
        <v>#NUM!</v>
      </c>
      <c r="AA131" s="7" t="str">
        <f t="shared" si="28"/>
        <v>PC</v>
      </c>
      <c r="AB131" s="7" t="e">
        <f>IF(Q131=0,C131,INDEX('2'!$H$2:$H$300,T131))</f>
        <v>#NUM!</v>
      </c>
      <c r="AC131" s="7" t="e">
        <f>IF(Q131=0,D131,INDEX('2'!$I$2:$I$300,T131))</f>
        <v>#NUM!</v>
      </c>
      <c r="AD131" s="7" t="e">
        <f>IF(Q131=0,E131,INDEX('2'!$J$2:$J$300,T131))</f>
        <v>#NUM!</v>
      </c>
      <c r="AF131" s="7" t="e">
        <f t="shared" si="16"/>
        <v>#NUM!</v>
      </c>
      <c r="AG131" s="7" t="e">
        <f t="shared" si="17"/>
        <v>#NUM!</v>
      </c>
    </row>
    <row r="132" spans="1:33" x14ac:dyDescent="0.35">
      <c r="A132" s="7">
        <v>128</v>
      </c>
      <c r="J132" s="7">
        <v>1</v>
      </c>
      <c r="O132" s="7" t="e">
        <f t="shared" si="23"/>
        <v>#NUM!</v>
      </c>
      <c r="Q132" s="7">
        <v>1</v>
      </c>
      <c r="S132" s="73"/>
      <c r="T132" s="7" t="e">
        <f t="shared" ref="T132:T195" si="32">T131+1</f>
        <v>#NUM!</v>
      </c>
      <c r="V132" s="7" t="str">
        <f t="shared" si="31"/>
        <v>PC</v>
      </c>
      <c r="W132" s="7" t="e">
        <f>IF(J132=0,C132,INDEX('2'!$H$2:$H$277,O132))</f>
        <v>#NUM!</v>
      </c>
      <c r="X132" s="7" t="e">
        <f>IF(J132=0,D132,INDEX('2'!$I$2:$I$277,O132))</f>
        <v>#NUM!</v>
      </c>
      <c r="Y132" s="7" t="e">
        <f>IF(J132=0,E132,INDEX('2'!$J$2:$J$277,O132))</f>
        <v>#NUM!</v>
      </c>
      <c r="AA132" s="7" t="str">
        <f t="shared" si="28"/>
        <v>PC</v>
      </c>
      <c r="AB132" s="7" t="e">
        <f>IF(Q132=0,C132,INDEX('2'!$H$2:$H$300,T132))</f>
        <v>#NUM!</v>
      </c>
      <c r="AC132" s="7" t="e">
        <f>IF(Q132=0,D132,INDEX('2'!$I$2:$I$300,T132))</f>
        <v>#NUM!</v>
      </c>
      <c r="AD132" s="7" t="e">
        <f>IF(Q132=0,E132,INDEX('2'!$J$2:$J$300,T132))</f>
        <v>#NUM!</v>
      </c>
      <c r="AF132" s="7" t="e">
        <f t="shared" ref="AF132:AF195" si="33">IF(X132=800,A132,1000)</f>
        <v>#NUM!</v>
      </c>
      <c r="AG132" s="7" t="e">
        <f t="shared" ref="AG132:AG195" si="34">IF(AC132=800,A132,1000)</f>
        <v>#NUM!</v>
      </c>
    </row>
    <row r="133" spans="1:33" x14ac:dyDescent="0.35">
      <c r="A133" s="7">
        <v>129</v>
      </c>
      <c r="J133" s="7">
        <v>1</v>
      </c>
      <c r="O133" s="7" t="e">
        <f t="shared" ref="O133:O196" si="35">IF(L133&gt;0,N133,O132+1)</f>
        <v>#NUM!</v>
      </c>
      <c r="Q133" s="7">
        <v>1</v>
      </c>
      <c r="S133" s="73"/>
      <c r="T133" s="7" t="e">
        <f t="shared" si="32"/>
        <v>#NUM!</v>
      </c>
      <c r="V133" s="7" t="str">
        <f t="shared" si="31"/>
        <v>PC</v>
      </c>
      <c r="W133" s="7" t="e">
        <f>IF(J133=0,C133,INDEX('2'!$H$2:$H$277,O133))</f>
        <v>#NUM!</v>
      </c>
      <c r="X133" s="7" t="e">
        <f>IF(J133=0,D133,INDEX('2'!$I$2:$I$277,O133))</f>
        <v>#NUM!</v>
      </c>
      <c r="Y133" s="7" t="e">
        <f>IF(J133=0,E133,INDEX('2'!$J$2:$J$277,O133))</f>
        <v>#NUM!</v>
      </c>
      <c r="AA133" s="7" t="str">
        <f t="shared" ref="AA133:AA196" si="36">IF(Q133=0,"C","PC")</f>
        <v>PC</v>
      </c>
      <c r="AB133" s="7" t="e">
        <f>IF(Q133=0,C133,INDEX('2'!$H$2:$H$300,T133))</f>
        <v>#NUM!</v>
      </c>
      <c r="AC133" s="7" t="e">
        <f>IF(Q133=0,D133,INDEX('2'!$I$2:$I$300,T133))</f>
        <v>#NUM!</v>
      </c>
      <c r="AD133" s="7" t="e">
        <f>IF(Q133=0,E133,INDEX('2'!$J$2:$J$300,T133))</f>
        <v>#NUM!</v>
      </c>
      <c r="AF133" s="7" t="e">
        <f t="shared" si="33"/>
        <v>#NUM!</v>
      </c>
      <c r="AG133" s="7" t="e">
        <f t="shared" si="34"/>
        <v>#NUM!</v>
      </c>
    </row>
    <row r="134" spans="1:33" x14ac:dyDescent="0.35">
      <c r="A134" s="7">
        <v>130</v>
      </c>
      <c r="J134" s="7">
        <v>1</v>
      </c>
      <c r="O134" s="7" t="e">
        <f t="shared" si="35"/>
        <v>#NUM!</v>
      </c>
      <c r="Q134" s="7">
        <v>1</v>
      </c>
      <c r="S134" s="73"/>
      <c r="T134" s="7" t="e">
        <f t="shared" si="32"/>
        <v>#NUM!</v>
      </c>
      <c r="V134" s="7" t="str">
        <f t="shared" si="31"/>
        <v>PC</v>
      </c>
      <c r="W134" s="7" t="e">
        <f>IF(J134=0,C134,INDEX('2'!$H$2:$H$277,O134))</f>
        <v>#NUM!</v>
      </c>
      <c r="X134" s="7" t="e">
        <f>IF(J134=0,D134,INDEX('2'!$I$2:$I$277,O134))</f>
        <v>#NUM!</v>
      </c>
      <c r="Y134" s="7" t="e">
        <f>IF(J134=0,E134,INDEX('2'!$J$2:$J$277,O134))</f>
        <v>#NUM!</v>
      </c>
      <c r="AA134" s="7" t="str">
        <f t="shared" si="36"/>
        <v>PC</v>
      </c>
      <c r="AB134" s="7" t="e">
        <f>IF(Q134=0,C134,INDEX('2'!$H$2:$H$300,T134))</f>
        <v>#NUM!</v>
      </c>
      <c r="AC134" s="7" t="e">
        <f>IF(Q134=0,D134,INDEX('2'!$I$2:$I$300,T134))</f>
        <v>#NUM!</v>
      </c>
      <c r="AD134" s="7" t="e">
        <f>IF(Q134=0,E134,INDEX('2'!$J$2:$J$300,T134))</f>
        <v>#NUM!</v>
      </c>
      <c r="AF134" s="7" t="e">
        <f t="shared" si="33"/>
        <v>#NUM!</v>
      </c>
      <c r="AG134" s="7" t="e">
        <f t="shared" si="34"/>
        <v>#NUM!</v>
      </c>
    </row>
    <row r="135" spans="1:33" x14ac:dyDescent="0.35">
      <c r="A135" s="7">
        <v>131</v>
      </c>
      <c r="J135" s="7">
        <v>1</v>
      </c>
      <c r="O135" s="7" t="e">
        <f t="shared" si="35"/>
        <v>#NUM!</v>
      </c>
      <c r="Q135" s="7">
        <v>1</v>
      </c>
      <c r="S135" s="73"/>
      <c r="T135" s="7" t="e">
        <f t="shared" si="32"/>
        <v>#NUM!</v>
      </c>
      <c r="V135" s="7" t="str">
        <f t="shared" si="31"/>
        <v>PC</v>
      </c>
      <c r="W135" s="7" t="e">
        <f>IF(J135=0,C135,INDEX('2'!$H$2:$H$277,O135))</f>
        <v>#NUM!</v>
      </c>
      <c r="X135" s="7" t="e">
        <f>IF(J135=0,D135,INDEX('2'!$I$2:$I$277,O135))</f>
        <v>#NUM!</v>
      </c>
      <c r="Y135" s="7" t="e">
        <f>IF(J135=0,E135,INDEX('2'!$J$2:$J$277,O135))</f>
        <v>#NUM!</v>
      </c>
      <c r="AA135" s="7" t="str">
        <f t="shared" si="36"/>
        <v>PC</v>
      </c>
      <c r="AB135" s="7" t="e">
        <f>IF(Q135=0,C135,INDEX('2'!$H$2:$H$300,T135))</f>
        <v>#NUM!</v>
      </c>
      <c r="AC135" s="7" t="e">
        <f>IF(Q135=0,D135,INDEX('2'!$I$2:$I$300,T135))</f>
        <v>#NUM!</v>
      </c>
      <c r="AD135" s="7" t="e">
        <f>IF(Q135=0,E135,INDEX('2'!$J$2:$J$300,T135))</f>
        <v>#NUM!</v>
      </c>
      <c r="AF135" s="7" t="e">
        <f t="shared" si="33"/>
        <v>#NUM!</v>
      </c>
      <c r="AG135" s="7" t="e">
        <f t="shared" si="34"/>
        <v>#NUM!</v>
      </c>
    </row>
    <row r="136" spans="1:33" x14ac:dyDescent="0.35">
      <c r="A136" s="7">
        <v>132</v>
      </c>
      <c r="J136" s="7">
        <v>1</v>
      </c>
      <c r="O136" s="7" t="e">
        <f t="shared" si="35"/>
        <v>#NUM!</v>
      </c>
      <c r="Q136" s="7">
        <v>1</v>
      </c>
      <c r="S136" s="73"/>
      <c r="T136" s="7" t="e">
        <f t="shared" si="32"/>
        <v>#NUM!</v>
      </c>
      <c r="V136" s="7" t="str">
        <f t="shared" si="31"/>
        <v>PC</v>
      </c>
      <c r="W136" s="7" t="e">
        <f>IF(J136=0,C136,INDEX('2'!$H$2:$H$277,O136))</f>
        <v>#NUM!</v>
      </c>
      <c r="X136" s="7" t="e">
        <f>IF(J136=0,D136,INDEX('2'!$I$2:$I$277,O136))</f>
        <v>#NUM!</v>
      </c>
      <c r="Y136" s="7" t="e">
        <f>IF(J136=0,E136,INDEX('2'!$J$2:$J$277,O136))</f>
        <v>#NUM!</v>
      </c>
      <c r="AA136" s="7" t="str">
        <f t="shared" si="36"/>
        <v>PC</v>
      </c>
      <c r="AB136" s="7" t="e">
        <f>IF(Q136=0,C136,INDEX('2'!$H$2:$H$300,T136))</f>
        <v>#NUM!</v>
      </c>
      <c r="AC136" s="7" t="e">
        <f>IF(Q136=0,D136,INDEX('2'!$I$2:$I$300,T136))</f>
        <v>#NUM!</v>
      </c>
      <c r="AD136" s="7" t="e">
        <f>IF(Q136=0,E136,INDEX('2'!$J$2:$J$300,T136))</f>
        <v>#NUM!</v>
      </c>
      <c r="AF136" s="7" t="e">
        <f t="shared" si="33"/>
        <v>#NUM!</v>
      </c>
      <c r="AG136" s="7" t="e">
        <f t="shared" si="34"/>
        <v>#NUM!</v>
      </c>
    </row>
    <row r="137" spans="1:33" x14ac:dyDescent="0.35">
      <c r="A137" s="7">
        <v>133</v>
      </c>
      <c r="J137" s="7">
        <v>1</v>
      </c>
      <c r="O137" s="7" t="e">
        <f t="shared" si="35"/>
        <v>#NUM!</v>
      </c>
      <c r="Q137" s="7">
        <v>1</v>
      </c>
      <c r="S137" s="73"/>
      <c r="T137" s="7" t="e">
        <f t="shared" si="32"/>
        <v>#NUM!</v>
      </c>
      <c r="V137" s="7" t="str">
        <f t="shared" si="31"/>
        <v>PC</v>
      </c>
      <c r="W137" s="7" t="e">
        <f>IF(J137=0,C137,INDEX('2'!$H$2:$H$277,O137))</f>
        <v>#NUM!</v>
      </c>
      <c r="X137" s="7" t="e">
        <f>IF(J137=0,D137,INDEX('2'!$I$2:$I$277,O137))</f>
        <v>#NUM!</v>
      </c>
      <c r="Y137" s="7" t="e">
        <f>IF(J137=0,E137,INDEX('2'!$J$2:$J$277,O137))</f>
        <v>#NUM!</v>
      </c>
      <c r="AA137" s="7" t="str">
        <f t="shared" si="36"/>
        <v>PC</v>
      </c>
      <c r="AB137" s="7" t="e">
        <f>IF(Q137=0,C137,INDEX('2'!$H$2:$H$300,T137))</f>
        <v>#NUM!</v>
      </c>
      <c r="AC137" s="7" t="e">
        <f>IF(Q137=0,D137,INDEX('2'!$I$2:$I$300,T137))</f>
        <v>#NUM!</v>
      </c>
      <c r="AD137" s="7" t="e">
        <f>IF(Q137=0,E137,INDEX('2'!$J$2:$J$300,T137))</f>
        <v>#NUM!</v>
      </c>
      <c r="AF137" s="7" t="e">
        <f t="shared" si="33"/>
        <v>#NUM!</v>
      </c>
      <c r="AG137" s="7" t="e">
        <f t="shared" si="34"/>
        <v>#NUM!</v>
      </c>
    </row>
    <row r="138" spans="1:33" x14ac:dyDescent="0.35">
      <c r="A138" s="7">
        <v>134</v>
      </c>
      <c r="J138" s="7">
        <v>1</v>
      </c>
      <c r="O138" s="7" t="e">
        <f t="shared" si="35"/>
        <v>#NUM!</v>
      </c>
      <c r="Q138" s="7">
        <v>1</v>
      </c>
      <c r="S138" s="73"/>
      <c r="T138" s="7" t="e">
        <f t="shared" si="32"/>
        <v>#NUM!</v>
      </c>
      <c r="V138" s="7" t="str">
        <f t="shared" si="31"/>
        <v>PC</v>
      </c>
      <c r="W138" s="7" t="e">
        <f>IF(J138=0,C138,INDEX('2'!$H$2:$H$277,O138))</f>
        <v>#NUM!</v>
      </c>
      <c r="X138" s="7" t="e">
        <f>IF(J138=0,D138,INDEX('2'!$I$2:$I$277,O138))</f>
        <v>#NUM!</v>
      </c>
      <c r="Y138" s="7" t="e">
        <f>IF(J138=0,E138,INDEX('2'!$J$2:$J$277,O138))</f>
        <v>#NUM!</v>
      </c>
      <c r="AA138" s="7" t="str">
        <f t="shared" si="36"/>
        <v>PC</v>
      </c>
      <c r="AB138" s="7" t="e">
        <f>IF(Q138=0,C138,INDEX('2'!$H$2:$H$300,T138))</f>
        <v>#NUM!</v>
      </c>
      <c r="AC138" s="7" t="e">
        <f>IF(Q138=0,D138,INDEX('2'!$I$2:$I$300,T138))</f>
        <v>#NUM!</v>
      </c>
      <c r="AD138" s="7" t="e">
        <f>IF(Q138=0,E138,INDEX('2'!$J$2:$J$300,T138))</f>
        <v>#NUM!</v>
      </c>
      <c r="AF138" s="7" t="e">
        <f t="shared" si="33"/>
        <v>#NUM!</v>
      </c>
      <c r="AG138" s="7" t="e">
        <f t="shared" si="34"/>
        <v>#NUM!</v>
      </c>
    </row>
    <row r="139" spans="1:33" x14ac:dyDescent="0.35">
      <c r="A139" s="7">
        <v>135</v>
      </c>
      <c r="J139" s="7">
        <v>1</v>
      </c>
      <c r="O139" s="7" t="e">
        <f t="shared" si="35"/>
        <v>#NUM!</v>
      </c>
      <c r="Q139" s="7">
        <v>1</v>
      </c>
      <c r="S139" s="73"/>
      <c r="T139" s="7" t="e">
        <f t="shared" si="32"/>
        <v>#NUM!</v>
      </c>
      <c r="V139" s="7" t="str">
        <f t="shared" si="31"/>
        <v>PC</v>
      </c>
      <c r="W139" s="7" t="e">
        <f>IF(J139=0,C139,INDEX('2'!$H$2:$H$277,O139))</f>
        <v>#NUM!</v>
      </c>
      <c r="X139" s="7" t="e">
        <f>IF(J139=0,D139,INDEX('2'!$I$2:$I$277,O139))</f>
        <v>#NUM!</v>
      </c>
      <c r="Y139" s="7" t="e">
        <f>IF(J139=0,E139,INDEX('2'!$J$2:$J$277,O139))</f>
        <v>#NUM!</v>
      </c>
      <c r="AA139" s="7" t="str">
        <f t="shared" si="36"/>
        <v>PC</v>
      </c>
      <c r="AB139" s="7" t="e">
        <f>IF(Q139=0,C139,INDEX('2'!$H$2:$H$300,T139))</f>
        <v>#NUM!</v>
      </c>
      <c r="AC139" s="7" t="e">
        <f>IF(Q139=0,D139,INDEX('2'!$I$2:$I$300,T139))</f>
        <v>#NUM!</v>
      </c>
      <c r="AD139" s="7" t="e">
        <f>IF(Q139=0,E139,INDEX('2'!$J$2:$J$300,T139))</f>
        <v>#NUM!</v>
      </c>
      <c r="AF139" s="7" t="e">
        <f t="shared" si="33"/>
        <v>#NUM!</v>
      </c>
      <c r="AG139" s="7" t="e">
        <f t="shared" si="34"/>
        <v>#NUM!</v>
      </c>
    </row>
    <row r="140" spans="1:33" x14ac:dyDescent="0.35">
      <c r="A140" s="7">
        <v>136</v>
      </c>
      <c r="J140" s="7">
        <v>1</v>
      </c>
      <c r="O140" s="7" t="e">
        <f t="shared" si="35"/>
        <v>#NUM!</v>
      </c>
      <c r="Q140" s="7">
        <v>1</v>
      </c>
      <c r="S140" s="73"/>
      <c r="T140" s="7" t="e">
        <f t="shared" si="32"/>
        <v>#NUM!</v>
      </c>
      <c r="V140" s="7" t="str">
        <f t="shared" si="31"/>
        <v>PC</v>
      </c>
      <c r="W140" s="7" t="e">
        <f>IF(J140=0,C140,INDEX('2'!$H$2:$H$277,O140))</f>
        <v>#NUM!</v>
      </c>
      <c r="X140" s="7" t="e">
        <f>IF(J140=0,D140,INDEX('2'!$I$2:$I$277,O140))</f>
        <v>#NUM!</v>
      </c>
      <c r="Y140" s="7" t="e">
        <f>IF(J140=0,E140,INDEX('2'!$J$2:$J$277,O140))</f>
        <v>#NUM!</v>
      </c>
      <c r="AA140" s="7" t="str">
        <f t="shared" si="36"/>
        <v>PC</v>
      </c>
      <c r="AB140" s="7" t="e">
        <f>IF(Q140=0,C140,INDEX('2'!$H$2:$H$300,T140))</f>
        <v>#NUM!</v>
      </c>
      <c r="AC140" s="7" t="e">
        <f>IF(Q140=0,D140,INDEX('2'!$I$2:$I$300,T140))</f>
        <v>#NUM!</v>
      </c>
      <c r="AD140" s="7" t="e">
        <f>IF(Q140=0,E140,INDEX('2'!$J$2:$J$300,T140))</f>
        <v>#NUM!</v>
      </c>
      <c r="AF140" s="7" t="e">
        <f t="shared" si="33"/>
        <v>#NUM!</v>
      </c>
      <c r="AG140" s="7" t="e">
        <f t="shared" si="34"/>
        <v>#NUM!</v>
      </c>
    </row>
    <row r="141" spans="1:33" x14ac:dyDescent="0.35">
      <c r="A141" s="7">
        <v>137</v>
      </c>
      <c r="J141" s="7">
        <v>1</v>
      </c>
      <c r="O141" s="7" t="e">
        <f t="shared" si="35"/>
        <v>#NUM!</v>
      </c>
      <c r="Q141" s="7">
        <v>1</v>
      </c>
      <c r="S141" s="73"/>
      <c r="T141" s="7" t="e">
        <f t="shared" si="32"/>
        <v>#NUM!</v>
      </c>
      <c r="V141" s="7" t="str">
        <f t="shared" si="31"/>
        <v>PC</v>
      </c>
      <c r="W141" s="7" t="e">
        <f>IF(J141=0,C141,INDEX('2'!$H$2:$H$277,O141))</f>
        <v>#NUM!</v>
      </c>
      <c r="X141" s="7" t="e">
        <f>IF(J141=0,D141,INDEX('2'!$I$2:$I$277,O141))</f>
        <v>#NUM!</v>
      </c>
      <c r="Y141" s="7" t="e">
        <f>IF(J141=0,E141,INDEX('2'!$J$2:$J$277,O141))</f>
        <v>#NUM!</v>
      </c>
      <c r="AA141" s="7" t="str">
        <f t="shared" si="36"/>
        <v>PC</v>
      </c>
      <c r="AB141" s="7" t="e">
        <f>IF(Q141=0,C141,INDEX('2'!$H$2:$H$300,T141))</f>
        <v>#NUM!</v>
      </c>
      <c r="AC141" s="7" t="e">
        <f>IF(Q141=0,D141,INDEX('2'!$I$2:$I$300,T141))</f>
        <v>#NUM!</v>
      </c>
      <c r="AD141" s="7" t="e">
        <f>IF(Q141=0,E141,INDEX('2'!$J$2:$J$300,T141))</f>
        <v>#NUM!</v>
      </c>
      <c r="AF141" s="7" t="e">
        <f t="shared" si="33"/>
        <v>#NUM!</v>
      </c>
      <c r="AG141" s="7" t="e">
        <f t="shared" si="34"/>
        <v>#NUM!</v>
      </c>
    </row>
    <row r="142" spans="1:33" x14ac:dyDescent="0.35">
      <c r="A142" s="7">
        <v>138</v>
      </c>
      <c r="J142" s="7">
        <v>1</v>
      </c>
      <c r="O142" s="7" t="e">
        <f t="shared" si="35"/>
        <v>#NUM!</v>
      </c>
      <c r="Q142" s="7">
        <v>1</v>
      </c>
      <c r="S142" s="73"/>
      <c r="T142" s="7" t="e">
        <f t="shared" si="32"/>
        <v>#NUM!</v>
      </c>
      <c r="V142" s="7" t="str">
        <f t="shared" si="31"/>
        <v>PC</v>
      </c>
      <c r="W142" s="7" t="e">
        <f>IF(J142=0,C142,INDEX('2'!$H$2:$H$277,O142))</f>
        <v>#NUM!</v>
      </c>
      <c r="X142" s="7" t="e">
        <f>IF(J142=0,D142,INDEX('2'!$I$2:$I$277,O142))</f>
        <v>#NUM!</v>
      </c>
      <c r="Y142" s="7" t="e">
        <f>IF(J142=0,E142,INDEX('2'!$J$2:$J$277,O142))</f>
        <v>#NUM!</v>
      </c>
      <c r="AA142" s="7" t="str">
        <f t="shared" si="36"/>
        <v>PC</v>
      </c>
      <c r="AB142" s="7" t="e">
        <f>IF(Q142=0,C142,INDEX('2'!$H$2:$H$300,T142))</f>
        <v>#NUM!</v>
      </c>
      <c r="AC142" s="7" t="e">
        <f>IF(Q142=0,D142,INDEX('2'!$I$2:$I$300,T142))</f>
        <v>#NUM!</v>
      </c>
      <c r="AD142" s="7" t="e">
        <f>IF(Q142=0,E142,INDEX('2'!$J$2:$J$300,T142))</f>
        <v>#NUM!</v>
      </c>
      <c r="AF142" s="7" t="e">
        <f t="shared" si="33"/>
        <v>#NUM!</v>
      </c>
      <c r="AG142" s="7" t="e">
        <f t="shared" si="34"/>
        <v>#NUM!</v>
      </c>
    </row>
    <row r="143" spans="1:33" x14ac:dyDescent="0.35">
      <c r="A143" s="7">
        <v>139</v>
      </c>
      <c r="J143" s="7">
        <v>1</v>
      </c>
      <c r="O143" s="7" t="e">
        <f t="shared" si="35"/>
        <v>#NUM!</v>
      </c>
      <c r="Q143" s="7">
        <v>1</v>
      </c>
      <c r="S143" s="73"/>
      <c r="T143" s="7" t="e">
        <f t="shared" si="32"/>
        <v>#NUM!</v>
      </c>
      <c r="V143" s="7" t="str">
        <f t="shared" si="31"/>
        <v>PC</v>
      </c>
      <c r="W143" s="7" t="e">
        <f>IF(J143=0,C143,INDEX('2'!$H$2:$H$277,O143))</f>
        <v>#NUM!</v>
      </c>
      <c r="X143" s="7" t="e">
        <f>IF(J143=0,D143,INDEX('2'!$I$2:$I$277,O143))</f>
        <v>#NUM!</v>
      </c>
      <c r="Y143" s="7" t="e">
        <f>IF(J143=0,E143,INDEX('2'!$J$2:$J$277,O143))</f>
        <v>#NUM!</v>
      </c>
      <c r="AA143" s="7" t="str">
        <f t="shared" si="36"/>
        <v>PC</v>
      </c>
      <c r="AB143" s="7" t="e">
        <f>IF(Q143=0,C143,INDEX('2'!$H$2:$H$300,T143))</f>
        <v>#NUM!</v>
      </c>
      <c r="AC143" s="7" t="e">
        <f>IF(Q143=0,D143,INDEX('2'!$I$2:$I$300,T143))</f>
        <v>#NUM!</v>
      </c>
      <c r="AD143" s="7" t="e">
        <f>IF(Q143=0,E143,INDEX('2'!$J$2:$J$300,T143))</f>
        <v>#NUM!</v>
      </c>
      <c r="AF143" s="7" t="e">
        <f t="shared" si="33"/>
        <v>#NUM!</v>
      </c>
      <c r="AG143" s="7" t="e">
        <f t="shared" si="34"/>
        <v>#NUM!</v>
      </c>
    </row>
    <row r="144" spans="1:33" x14ac:dyDescent="0.35">
      <c r="A144" s="7">
        <v>140</v>
      </c>
      <c r="J144" s="7">
        <v>1</v>
      </c>
      <c r="O144" s="7" t="e">
        <f t="shared" si="35"/>
        <v>#NUM!</v>
      </c>
      <c r="Q144" s="7">
        <v>1</v>
      </c>
      <c r="S144" s="73"/>
      <c r="T144" s="7" t="e">
        <f t="shared" si="32"/>
        <v>#NUM!</v>
      </c>
      <c r="V144" s="7" t="str">
        <f t="shared" si="31"/>
        <v>PC</v>
      </c>
      <c r="W144" s="7" t="e">
        <f>IF(J144=0,C144,INDEX('2'!$H$2:$H$277,O144))</f>
        <v>#NUM!</v>
      </c>
      <c r="X144" s="7" t="e">
        <f>IF(J144=0,D144,INDEX('2'!$I$2:$I$277,O144))</f>
        <v>#NUM!</v>
      </c>
      <c r="Y144" s="7" t="e">
        <f>IF(J144=0,E144,INDEX('2'!$J$2:$J$277,O144))</f>
        <v>#NUM!</v>
      </c>
      <c r="AA144" s="7" t="str">
        <f t="shared" si="36"/>
        <v>PC</v>
      </c>
      <c r="AB144" s="7" t="e">
        <f>IF(Q144=0,C144,INDEX('2'!$H$2:$H$300,T144))</f>
        <v>#NUM!</v>
      </c>
      <c r="AC144" s="7" t="e">
        <f>IF(Q144=0,D144,INDEX('2'!$I$2:$I$300,T144))</f>
        <v>#NUM!</v>
      </c>
      <c r="AD144" s="7" t="e">
        <f>IF(Q144=0,E144,INDEX('2'!$J$2:$J$300,T144))</f>
        <v>#NUM!</v>
      </c>
      <c r="AF144" s="7" t="e">
        <f t="shared" si="33"/>
        <v>#NUM!</v>
      </c>
      <c r="AG144" s="7" t="e">
        <f t="shared" si="34"/>
        <v>#NUM!</v>
      </c>
    </row>
    <row r="145" spans="1:33" x14ac:dyDescent="0.35">
      <c r="A145" s="7">
        <v>141</v>
      </c>
      <c r="J145" s="7">
        <v>1</v>
      </c>
      <c r="O145" s="7" t="e">
        <f t="shared" si="35"/>
        <v>#NUM!</v>
      </c>
      <c r="Q145" s="7">
        <v>1</v>
      </c>
      <c r="S145" s="73"/>
      <c r="T145" s="7" t="e">
        <f t="shared" si="32"/>
        <v>#NUM!</v>
      </c>
      <c r="V145" s="7" t="str">
        <f t="shared" si="31"/>
        <v>PC</v>
      </c>
      <c r="W145" s="7" t="e">
        <f>IF(J145=0,C145,INDEX('2'!$H$2:$H$277,O145))</f>
        <v>#NUM!</v>
      </c>
      <c r="X145" s="7" t="e">
        <f>IF(J145=0,D145,INDEX('2'!$I$2:$I$277,O145))</f>
        <v>#NUM!</v>
      </c>
      <c r="Y145" s="7" t="e">
        <f>IF(J145=0,E145,INDEX('2'!$J$2:$J$277,O145))</f>
        <v>#NUM!</v>
      </c>
      <c r="AA145" s="7" t="str">
        <f t="shared" si="36"/>
        <v>PC</v>
      </c>
      <c r="AB145" s="7" t="e">
        <f>IF(Q145=0,C145,INDEX('2'!$H$2:$H$300,T145))</f>
        <v>#NUM!</v>
      </c>
      <c r="AC145" s="7" t="e">
        <f>IF(Q145=0,D145,INDEX('2'!$I$2:$I$300,T145))</f>
        <v>#NUM!</v>
      </c>
      <c r="AD145" s="7" t="e">
        <f>IF(Q145=0,E145,INDEX('2'!$J$2:$J$300,T145))</f>
        <v>#NUM!</v>
      </c>
      <c r="AF145" s="7" t="e">
        <f t="shared" si="33"/>
        <v>#NUM!</v>
      </c>
      <c r="AG145" s="7" t="e">
        <f t="shared" si="34"/>
        <v>#NUM!</v>
      </c>
    </row>
    <row r="146" spans="1:33" x14ac:dyDescent="0.35">
      <c r="A146" s="7">
        <v>142</v>
      </c>
      <c r="J146" s="7">
        <v>1</v>
      </c>
      <c r="O146" s="7" t="e">
        <f t="shared" si="35"/>
        <v>#NUM!</v>
      </c>
      <c r="Q146" s="7">
        <v>1</v>
      </c>
      <c r="S146" s="73"/>
      <c r="T146" s="7" t="e">
        <f t="shared" si="32"/>
        <v>#NUM!</v>
      </c>
      <c r="V146" s="7" t="str">
        <f t="shared" si="31"/>
        <v>PC</v>
      </c>
      <c r="W146" s="7" t="e">
        <f>IF(J146=0,C146,INDEX('2'!$H$2:$H$277,O146))</f>
        <v>#NUM!</v>
      </c>
      <c r="X146" s="7" t="e">
        <f>IF(J146=0,D146,INDEX('2'!$I$2:$I$277,O146))</f>
        <v>#NUM!</v>
      </c>
      <c r="Y146" s="7" t="e">
        <f>IF(J146=0,E146,INDEX('2'!$J$2:$J$277,O146))</f>
        <v>#NUM!</v>
      </c>
      <c r="AA146" s="7" t="str">
        <f t="shared" si="36"/>
        <v>PC</v>
      </c>
      <c r="AB146" s="7" t="e">
        <f>IF(Q146=0,C146,INDEX('2'!$H$2:$H$300,T146))</f>
        <v>#NUM!</v>
      </c>
      <c r="AC146" s="7" t="e">
        <f>IF(Q146=0,D146,INDEX('2'!$I$2:$I$300,T146))</f>
        <v>#NUM!</v>
      </c>
      <c r="AD146" s="7" t="e">
        <f>IF(Q146=0,E146,INDEX('2'!$J$2:$J$300,T146))</f>
        <v>#NUM!</v>
      </c>
      <c r="AF146" s="7" t="e">
        <f t="shared" si="33"/>
        <v>#NUM!</v>
      </c>
      <c r="AG146" s="7" t="e">
        <f t="shared" si="34"/>
        <v>#NUM!</v>
      </c>
    </row>
    <row r="147" spans="1:33" x14ac:dyDescent="0.35">
      <c r="A147" s="7">
        <v>143</v>
      </c>
      <c r="J147" s="7">
        <v>1</v>
      </c>
      <c r="O147" s="7" t="e">
        <f t="shared" si="35"/>
        <v>#NUM!</v>
      </c>
      <c r="Q147" s="7">
        <v>1</v>
      </c>
      <c r="S147" s="73"/>
      <c r="T147" s="7" t="e">
        <f t="shared" si="32"/>
        <v>#NUM!</v>
      </c>
      <c r="V147" s="7" t="str">
        <f t="shared" si="31"/>
        <v>PC</v>
      </c>
      <c r="W147" s="7" t="e">
        <f>IF(J147=0,C147,INDEX('2'!$H$2:$H$277,O147))</f>
        <v>#NUM!</v>
      </c>
      <c r="X147" s="7" t="e">
        <f>IF(J147=0,D147,INDEX('2'!$I$2:$I$277,O147))</f>
        <v>#NUM!</v>
      </c>
      <c r="Y147" s="7" t="e">
        <f>IF(J147=0,E147,INDEX('2'!$J$2:$J$277,O147))</f>
        <v>#NUM!</v>
      </c>
      <c r="AA147" s="7" t="str">
        <f t="shared" si="36"/>
        <v>PC</v>
      </c>
      <c r="AB147" s="7" t="e">
        <f>IF(Q147=0,C147,INDEX('2'!$H$2:$H$300,T147))</f>
        <v>#NUM!</v>
      </c>
      <c r="AC147" s="7" t="e">
        <f>IF(Q147=0,D147,INDEX('2'!$I$2:$I$300,T147))</f>
        <v>#NUM!</v>
      </c>
      <c r="AD147" s="7" t="e">
        <f>IF(Q147=0,E147,INDEX('2'!$J$2:$J$300,T147))</f>
        <v>#NUM!</v>
      </c>
      <c r="AF147" s="7" t="e">
        <f t="shared" si="33"/>
        <v>#NUM!</v>
      </c>
      <c r="AG147" s="7" t="e">
        <f t="shared" si="34"/>
        <v>#NUM!</v>
      </c>
    </row>
    <row r="148" spans="1:33" x14ac:dyDescent="0.35">
      <c r="A148" s="7">
        <v>144</v>
      </c>
      <c r="J148" s="7">
        <v>1</v>
      </c>
      <c r="O148" s="7" t="e">
        <f t="shared" si="35"/>
        <v>#NUM!</v>
      </c>
      <c r="Q148" s="7">
        <v>1</v>
      </c>
      <c r="S148" s="73"/>
      <c r="T148" s="7" t="e">
        <f t="shared" si="32"/>
        <v>#NUM!</v>
      </c>
      <c r="V148" s="7" t="str">
        <f t="shared" si="31"/>
        <v>PC</v>
      </c>
      <c r="W148" s="7" t="e">
        <f>IF(J148=0,C148,INDEX('2'!$H$2:$H$277,O148))</f>
        <v>#NUM!</v>
      </c>
      <c r="X148" s="7" t="e">
        <f>IF(J148=0,D148,INDEX('2'!$I$2:$I$277,O148))</f>
        <v>#NUM!</v>
      </c>
      <c r="Y148" s="7" t="e">
        <f>IF(J148=0,E148,INDEX('2'!$J$2:$J$277,O148))</f>
        <v>#NUM!</v>
      </c>
      <c r="AA148" s="7" t="str">
        <f t="shared" si="36"/>
        <v>PC</v>
      </c>
      <c r="AB148" s="7" t="e">
        <f>IF(Q148=0,C148,INDEX('2'!$H$2:$H$300,T148))</f>
        <v>#NUM!</v>
      </c>
      <c r="AC148" s="7" t="e">
        <f>IF(Q148=0,D148,INDEX('2'!$I$2:$I$300,T148))</f>
        <v>#NUM!</v>
      </c>
      <c r="AD148" s="7" t="e">
        <f>IF(Q148=0,E148,INDEX('2'!$J$2:$J$300,T148))</f>
        <v>#NUM!</v>
      </c>
      <c r="AF148" s="7" t="e">
        <f t="shared" si="33"/>
        <v>#NUM!</v>
      </c>
      <c r="AG148" s="7" t="e">
        <f t="shared" si="34"/>
        <v>#NUM!</v>
      </c>
    </row>
    <row r="149" spans="1:33" x14ac:dyDescent="0.35">
      <c r="A149" s="7">
        <v>145</v>
      </c>
      <c r="J149" s="7">
        <v>1</v>
      </c>
      <c r="O149" s="7" t="e">
        <f t="shared" si="35"/>
        <v>#NUM!</v>
      </c>
      <c r="Q149" s="7">
        <v>1</v>
      </c>
      <c r="S149" s="73"/>
      <c r="T149" s="7" t="e">
        <f t="shared" si="32"/>
        <v>#NUM!</v>
      </c>
      <c r="V149" s="7" t="str">
        <f t="shared" si="31"/>
        <v>PC</v>
      </c>
      <c r="W149" s="7" t="e">
        <f>IF(J149=0,C149,INDEX('2'!$H$2:$H$277,O149))</f>
        <v>#NUM!</v>
      </c>
      <c r="X149" s="7" t="e">
        <f>IF(J149=0,D149,INDEX('2'!$I$2:$I$277,O149))</f>
        <v>#NUM!</v>
      </c>
      <c r="Y149" s="7" t="e">
        <f>IF(J149=0,E149,INDEX('2'!$J$2:$J$277,O149))</f>
        <v>#NUM!</v>
      </c>
      <c r="AA149" s="7" t="str">
        <f t="shared" si="36"/>
        <v>PC</v>
      </c>
      <c r="AB149" s="7" t="e">
        <f>IF(Q149=0,C149,INDEX('2'!$H$2:$H$300,T149))</f>
        <v>#NUM!</v>
      </c>
      <c r="AC149" s="7" t="e">
        <f>IF(Q149=0,D149,INDEX('2'!$I$2:$I$300,T149))</f>
        <v>#NUM!</v>
      </c>
      <c r="AD149" s="7" t="e">
        <f>IF(Q149=0,E149,INDEX('2'!$J$2:$J$300,T149))</f>
        <v>#NUM!</v>
      </c>
      <c r="AF149" s="7" t="e">
        <f t="shared" si="33"/>
        <v>#NUM!</v>
      </c>
      <c r="AG149" s="7" t="e">
        <f t="shared" si="34"/>
        <v>#NUM!</v>
      </c>
    </row>
    <row r="150" spans="1:33" x14ac:dyDescent="0.35">
      <c r="A150" s="7">
        <v>146</v>
      </c>
      <c r="J150" s="7">
        <v>1</v>
      </c>
      <c r="O150" s="7" t="e">
        <f t="shared" si="35"/>
        <v>#NUM!</v>
      </c>
      <c r="Q150" s="7">
        <v>1</v>
      </c>
      <c r="S150" s="73"/>
      <c r="T150" s="7" t="e">
        <f t="shared" si="32"/>
        <v>#NUM!</v>
      </c>
      <c r="V150" s="7" t="str">
        <f t="shared" si="31"/>
        <v>PC</v>
      </c>
      <c r="W150" s="7" t="e">
        <f>IF(J150=0,C150,INDEX('2'!$H$2:$H$277,O150))</f>
        <v>#NUM!</v>
      </c>
      <c r="X150" s="7" t="e">
        <f>IF(J150=0,D150,INDEX('2'!$I$2:$I$277,O150))</f>
        <v>#NUM!</v>
      </c>
      <c r="Y150" s="7" t="e">
        <f>IF(J150=0,E150,INDEX('2'!$J$2:$J$277,O150))</f>
        <v>#NUM!</v>
      </c>
      <c r="AA150" s="7" t="str">
        <f t="shared" si="36"/>
        <v>PC</v>
      </c>
      <c r="AB150" s="7" t="e">
        <f>IF(Q150=0,C150,INDEX('2'!$H$2:$H$300,T150))</f>
        <v>#NUM!</v>
      </c>
      <c r="AC150" s="7" t="e">
        <f>IF(Q150=0,D150,INDEX('2'!$I$2:$I$300,T150))</f>
        <v>#NUM!</v>
      </c>
      <c r="AD150" s="7" t="e">
        <f>IF(Q150=0,E150,INDEX('2'!$J$2:$J$300,T150))</f>
        <v>#NUM!</v>
      </c>
      <c r="AF150" s="7" t="e">
        <f t="shared" si="33"/>
        <v>#NUM!</v>
      </c>
      <c r="AG150" s="7" t="e">
        <f t="shared" si="34"/>
        <v>#NUM!</v>
      </c>
    </row>
    <row r="151" spans="1:33" x14ac:dyDescent="0.35">
      <c r="A151" s="7">
        <v>147</v>
      </c>
      <c r="J151" s="7">
        <v>1</v>
      </c>
      <c r="O151" s="7" t="e">
        <f t="shared" si="35"/>
        <v>#NUM!</v>
      </c>
      <c r="Q151" s="7">
        <v>1</v>
      </c>
      <c r="S151" s="73"/>
      <c r="T151" s="7" t="e">
        <f t="shared" si="32"/>
        <v>#NUM!</v>
      </c>
      <c r="V151" s="7" t="str">
        <f t="shared" si="31"/>
        <v>PC</v>
      </c>
      <c r="W151" s="7" t="e">
        <f>IF(J151=0,C151,INDEX('2'!$H$2:$H$277,O151))</f>
        <v>#NUM!</v>
      </c>
      <c r="X151" s="7" t="e">
        <f>IF(J151=0,D151,INDEX('2'!$I$2:$I$277,O151))</f>
        <v>#NUM!</v>
      </c>
      <c r="Y151" s="7" t="e">
        <f>IF(J151=0,E151,INDEX('2'!$J$2:$J$277,O151))</f>
        <v>#NUM!</v>
      </c>
      <c r="AA151" s="7" t="str">
        <f t="shared" si="36"/>
        <v>PC</v>
      </c>
      <c r="AB151" s="7" t="e">
        <f>IF(Q151=0,C151,INDEX('2'!$H$2:$H$300,T151))</f>
        <v>#NUM!</v>
      </c>
      <c r="AC151" s="7" t="e">
        <f>IF(Q151=0,D151,INDEX('2'!$I$2:$I$300,T151))</f>
        <v>#NUM!</v>
      </c>
      <c r="AD151" s="7" t="e">
        <f>IF(Q151=0,E151,INDEX('2'!$J$2:$J$300,T151))</f>
        <v>#NUM!</v>
      </c>
      <c r="AF151" s="7" t="e">
        <f t="shared" si="33"/>
        <v>#NUM!</v>
      </c>
      <c r="AG151" s="7" t="e">
        <f t="shared" si="34"/>
        <v>#NUM!</v>
      </c>
    </row>
    <row r="152" spans="1:33" x14ac:dyDescent="0.35">
      <c r="A152" s="7">
        <v>148</v>
      </c>
      <c r="J152" s="7">
        <v>1</v>
      </c>
      <c r="O152" s="7" t="e">
        <f t="shared" si="35"/>
        <v>#NUM!</v>
      </c>
      <c r="Q152" s="7">
        <v>1</v>
      </c>
      <c r="S152" s="73"/>
      <c r="T152" s="7" t="e">
        <f t="shared" si="32"/>
        <v>#NUM!</v>
      </c>
      <c r="V152" s="7" t="str">
        <f t="shared" si="31"/>
        <v>PC</v>
      </c>
      <c r="W152" s="7" t="e">
        <f>IF(J152=0,C152,INDEX('2'!$H$2:$H$277,O152))</f>
        <v>#NUM!</v>
      </c>
      <c r="X152" s="7" t="e">
        <f>IF(J152=0,D152,INDEX('2'!$I$2:$I$277,O152))</f>
        <v>#NUM!</v>
      </c>
      <c r="Y152" s="7" t="e">
        <f>IF(J152=0,E152,INDEX('2'!$J$2:$J$277,O152))</f>
        <v>#NUM!</v>
      </c>
      <c r="AA152" s="7" t="str">
        <f t="shared" si="36"/>
        <v>PC</v>
      </c>
      <c r="AB152" s="7" t="e">
        <f>IF(Q152=0,C152,INDEX('2'!$H$2:$H$300,T152))</f>
        <v>#NUM!</v>
      </c>
      <c r="AC152" s="7" t="e">
        <f>IF(Q152=0,D152,INDEX('2'!$I$2:$I$300,T152))</f>
        <v>#NUM!</v>
      </c>
      <c r="AD152" s="7" t="e">
        <f>IF(Q152=0,E152,INDEX('2'!$J$2:$J$300,T152))</f>
        <v>#NUM!</v>
      </c>
      <c r="AF152" s="7" t="e">
        <f t="shared" si="33"/>
        <v>#NUM!</v>
      </c>
      <c r="AG152" s="7" t="e">
        <f t="shared" si="34"/>
        <v>#NUM!</v>
      </c>
    </row>
    <row r="153" spans="1:33" x14ac:dyDescent="0.35">
      <c r="A153" s="7">
        <v>149</v>
      </c>
      <c r="J153" s="7">
        <v>1</v>
      </c>
      <c r="O153" s="7" t="e">
        <f t="shared" si="35"/>
        <v>#NUM!</v>
      </c>
      <c r="Q153" s="7">
        <v>1</v>
      </c>
      <c r="S153" s="73"/>
      <c r="T153" s="7" t="e">
        <f t="shared" si="32"/>
        <v>#NUM!</v>
      </c>
      <c r="V153" s="7" t="str">
        <f t="shared" si="31"/>
        <v>PC</v>
      </c>
      <c r="W153" s="7" t="e">
        <f>IF(J153=0,C153,INDEX('2'!$H$2:$H$277,O153))</f>
        <v>#NUM!</v>
      </c>
      <c r="X153" s="7" t="e">
        <f>IF(J153=0,D153,INDEX('2'!$I$2:$I$277,O153))</f>
        <v>#NUM!</v>
      </c>
      <c r="Y153" s="7" t="e">
        <f>IF(J153=0,E153,INDEX('2'!$J$2:$J$277,O153))</f>
        <v>#NUM!</v>
      </c>
      <c r="AA153" s="7" t="str">
        <f t="shared" si="36"/>
        <v>PC</v>
      </c>
      <c r="AB153" s="7" t="e">
        <f>IF(Q153=0,C153,INDEX('2'!$H$2:$H$300,T153))</f>
        <v>#NUM!</v>
      </c>
      <c r="AC153" s="7" t="e">
        <f>IF(Q153=0,D153,INDEX('2'!$I$2:$I$300,T153))</f>
        <v>#NUM!</v>
      </c>
      <c r="AD153" s="7" t="e">
        <f>IF(Q153=0,E153,INDEX('2'!$J$2:$J$300,T153))</f>
        <v>#NUM!</v>
      </c>
      <c r="AF153" s="7" t="e">
        <f t="shared" si="33"/>
        <v>#NUM!</v>
      </c>
      <c r="AG153" s="7" t="e">
        <f t="shared" si="34"/>
        <v>#NUM!</v>
      </c>
    </row>
    <row r="154" spans="1:33" x14ac:dyDescent="0.35">
      <c r="A154" s="7">
        <v>150</v>
      </c>
      <c r="J154" s="7">
        <v>1</v>
      </c>
      <c r="O154" s="7" t="e">
        <f t="shared" si="35"/>
        <v>#NUM!</v>
      </c>
      <c r="Q154" s="7">
        <v>1</v>
      </c>
      <c r="S154" s="73"/>
      <c r="T154" s="7" t="e">
        <f t="shared" si="32"/>
        <v>#NUM!</v>
      </c>
      <c r="V154" s="7" t="str">
        <f t="shared" si="31"/>
        <v>PC</v>
      </c>
      <c r="W154" s="7" t="e">
        <f>IF(J154=0,C154,INDEX('2'!$H$2:$H$277,O154))</f>
        <v>#NUM!</v>
      </c>
      <c r="X154" s="7" t="e">
        <f>IF(J154=0,D154,INDEX('2'!$I$2:$I$277,O154))</f>
        <v>#NUM!</v>
      </c>
      <c r="Y154" s="7" t="e">
        <f>IF(J154=0,E154,INDEX('2'!$J$2:$J$277,O154))</f>
        <v>#NUM!</v>
      </c>
      <c r="AA154" s="7" t="str">
        <f t="shared" si="36"/>
        <v>PC</v>
      </c>
      <c r="AB154" s="7" t="e">
        <f>IF(Q154=0,C154,INDEX('2'!$H$2:$H$300,T154))</f>
        <v>#NUM!</v>
      </c>
      <c r="AC154" s="7" t="e">
        <f>IF(Q154=0,D154,INDEX('2'!$I$2:$I$300,T154))</f>
        <v>#NUM!</v>
      </c>
      <c r="AD154" s="7" t="e">
        <f>IF(Q154=0,E154,INDEX('2'!$J$2:$J$300,T154))</f>
        <v>#NUM!</v>
      </c>
      <c r="AF154" s="7" t="e">
        <f t="shared" si="33"/>
        <v>#NUM!</v>
      </c>
      <c r="AG154" s="7" t="e">
        <f t="shared" si="34"/>
        <v>#NUM!</v>
      </c>
    </row>
    <row r="155" spans="1:33" x14ac:dyDescent="0.35">
      <c r="A155" s="7">
        <v>151</v>
      </c>
      <c r="J155" s="7">
        <v>1</v>
      </c>
      <c r="O155" s="7" t="e">
        <f t="shared" si="35"/>
        <v>#NUM!</v>
      </c>
      <c r="Q155" s="7">
        <v>1</v>
      </c>
      <c r="S155" s="73"/>
      <c r="T155" s="7" t="e">
        <f t="shared" si="32"/>
        <v>#NUM!</v>
      </c>
      <c r="V155" s="7" t="str">
        <f t="shared" si="31"/>
        <v>PC</v>
      </c>
      <c r="W155" s="7" t="e">
        <f>IF(J155=0,C155,INDEX('2'!$H$2:$H$277,O155))</f>
        <v>#NUM!</v>
      </c>
      <c r="X155" s="7" t="e">
        <f>IF(J155=0,D155,INDEX('2'!$I$2:$I$277,O155))</f>
        <v>#NUM!</v>
      </c>
      <c r="Y155" s="7" t="e">
        <f>IF(J155=0,E155,INDEX('2'!$J$2:$J$277,O155))</f>
        <v>#NUM!</v>
      </c>
      <c r="AA155" s="7" t="str">
        <f t="shared" si="36"/>
        <v>PC</v>
      </c>
      <c r="AB155" s="7" t="e">
        <f>IF(Q155=0,C155,INDEX('2'!$H$2:$H$300,T155))</f>
        <v>#NUM!</v>
      </c>
      <c r="AC155" s="7" t="e">
        <f>IF(Q155=0,D155,INDEX('2'!$I$2:$I$300,T155))</f>
        <v>#NUM!</v>
      </c>
      <c r="AD155" s="7" t="e">
        <f>IF(Q155=0,E155,INDEX('2'!$J$2:$J$300,T155))</f>
        <v>#NUM!</v>
      </c>
      <c r="AF155" s="7" t="e">
        <f t="shared" si="33"/>
        <v>#NUM!</v>
      </c>
      <c r="AG155" s="7" t="e">
        <f t="shared" si="34"/>
        <v>#NUM!</v>
      </c>
    </row>
    <row r="156" spans="1:33" x14ac:dyDescent="0.35">
      <c r="A156" s="7">
        <v>152</v>
      </c>
      <c r="J156" s="7">
        <v>1</v>
      </c>
      <c r="O156" s="7" t="e">
        <f t="shared" si="35"/>
        <v>#NUM!</v>
      </c>
      <c r="Q156" s="7">
        <v>1</v>
      </c>
      <c r="S156" s="73"/>
      <c r="T156" s="7" t="e">
        <f t="shared" si="32"/>
        <v>#NUM!</v>
      </c>
      <c r="V156" s="7" t="str">
        <f t="shared" si="31"/>
        <v>PC</v>
      </c>
      <c r="W156" s="7" t="e">
        <f>IF(J156=0,C156,INDEX('2'!$H$2:$H$277,O156))</f>
        <v>#NUM!</v>
      </c>
      <c r="X156" s="7" t="e">
        <f>IF(J156=0,D156,INDEX('2'!$I$2:$I$277,O156))</f>
        <v>#NUM!</v>
      </c>
      <c r="Y156" s="7" t="e">
        <f>IF(J156=0,E156,INDEX('2'!$J$2:$J$277,O156))</f>
        <v>#NUM!</v>
      </c>
      <c r="AA156" s="7" t="str">
        <f t="shared" si="36"/>
        <v>PC</v>
      </c>
      <c r="AB156" s="7" t="e">
        <f>IF(Q156=0,C156,INDEX('2'!$H$2:$H$300,T156))</f>
        <v>#NUM!</v>
      </c>
      <c r="AC156" s="7" t="e">
        <f>IF(Q156=0,D156,INDEX('2'!$I$2:$I$300,T156))</f>
        <v>#NUM!</v>
      </c>
      <c r="AD156" s="7" t="e">
        <f>IF(Q156=0,E156,INDEX('2'!$J$2:$J$300,T156))</f>
        <v>#NUM!</v>
      </c>
      <c r="AF156" s="7" t="e">
        <f t="shared" si="33"/>
        <v>#NUM!</v>
      </c>
      <c r="AG156" s="7" t="e">
        <f t="shared" si="34"/>
        <v>#NUM!</v>
      </c>
    </row>
    <row r="157" spans="1:33" x14ac:dyDescent="0.35">
      <c r="A157" s="7">
        <v>153</v>
      </c>
      <c r="J157" s="7">
        <v>1</v>
      </c>
      <c r="O157" s="7" t="e">
        <f t="shared" si="35"/>
        <v>#NUM!</v>
      </c>
      <c r="Q157" s="7">
        <v>1</v>
      </c>
      <c r="S157" s="73"/>
      <c r="T157" s="7" t="e">
        <f t="shared" si="32"/>
        <v>#NUM!</v>
      </c>
      <c r="V157" s="7" t="str">
        <f t="shared" si="31"/>
        <v>PC</v>
      </c>
      <c r="W157" s="7" t="e">
        <f>IF(J157=0,C157,INDEX('2'!$H$2:$H$277,O157))</f>
        <v>#NUM!</v>
      </c>
      <c r="X157" s="7" t="e">
        <f>IF(J157=0,D157,INDEX('2'!$I$2:$I$277,O157))</f>
        <v>#NUM!</v>
      </c>
      <c r="Y157" s="7" t="e">
        <f>IF(J157=0,E157,INDEX('2'!$J$2:$J$277,O157))</f>
        <v>#NUM!</v>
      </c>
      <c r="AA157" s="7" t="str">
        <f t="shared" si="36"/>
        <v>PC</v>
      </c>
      <c r="AB157" s="7" t="e">
        <f>IF(Q157=0,C157,INDEX('2'!$H$2:$H$300,T157))</f>
        <v>#NUM!</v>
      </c>
      <c r="AC157" s="7" t="e">
        <f>IF(Q157=0,D157,INDEX('2'!$I$2:$I$300,T157))</f>
        <v>#NUM!</v>
      </c>
      <c r="AD157" s="7" t="e">
        <f>IF(Q157=0,E157,INDEX('2'!$J$2:$J$300,T157))</f>
        <v>#NUM!</v>
      </c>
      <c r="AF157" s="7" t="e">
        <f t="shared" si="33"/>
        <v>#NUM!</v>
      </c>
      <c r="AG157" s="7" t="e">
        <f t="shared" si="34"/>
        <v>#NUM!</v>
      </c>
    </row>
    <row r="158" spans="1:33" x14ac:dyDescent="0.35">
      <c r="A158" s="7">
        <v>154</v>
      </c>
      <c r="J158" s="7">
        <v>1</v>
      </c>
      <c r="O158" s="7" t="e">
        <f t="shared" si="35"/>
        <v>#NUM!</v>
      </c>
      <c r="Q158" s="7">
        <v>1</v>
      </c>
      <c r="S158" s="73"/>
      <c r="T158" s="7" t="e">
        <f t="shared" si="32"/>
        <v>#NUM!</v>
      </c>
      <c r="V158" s="7" t="str">
        <f t="shared" si="31"/>
        <v>PC</v>
      </c>
      <c r="W158" s="7" t="e">
        <f>IF(J158=0,C158,INDEX('2'!$H$2:$H$277,O158))</f>
        <v>#NUM!</v>
      </c>
      <c r="X158" s="7" t="e">
        <f>IF(J158=0,D158,INDEX('2'!$I$2:$I$277,O158))</f>
        <v>#NUM!</v>
      </c>
      <c r="Y158" s="7" t="e">
        <f>IF(J158=0,E158,INDEX('2'!$J$2:$J$277,O158))</f>
        <v>#NUM!</v>
      </c>
      <c r="AA158" s="7" t="str">
        <f t="shared" si="36"/>
        <v>PC</v>
      </c>
      <c r="AB158" s="7" t="e">
        <f>IF(Q158=0,C158,INDEX('2'!$H$2:$H$300,T158))</f>
        <v>#NUM!</v>
      </c>
      <c r="AC158" s="7" t="e">
        <f>IF(Q158=0,D158,INDEX('2'!$I$2:$I$300,T158))</f>
        <v>#NUM!</v>
      </c>
      <c r="AD158" s="7" t="e">
        <f>IF(Q158=0,E158,INDEX('2'!$J$2:$J$300,T158))</f>
        <v>#NUM!</v>
      </c>
      <c r="AF158" s="7" t="e">
        <f t="shared" si="33"/>
        <v>#NUM!</v>
      </c>
      <c r="AG158" s="7" t="e">
        <f t="shared" si="34"/>
        <v>#NUM!</v>
      </c>
    </row>
    <row r="159" spans="1:33" x14ac:dyDescent="0.35">
      <c r="A159" s="7">
        <v>155</v>
      </c>
      <c r="J159" s="7">
        <v>1</v>
      </c>
      <c r="O159" s="7" t="e">
        <f t="shared" si="35"/>
        <v>#NUM!</v>
      </c>
      <c r="Q159" s="7">
        <v>1</v>
      </c>
      <c r="S159" s="73"/>
      <c r="T159" s="7" t="e">
        <f t="shared" si="32"/>
        <v>#NUM!</v>
      </c>
      <c r="V159" s="7" t="str">
        <f t="shared" si="31"/>
        <v>PC</v>
      </c>
      <c r="W159" s="7" t="e">
        <f>IF(J159=0,C159,INDEX('2'!$H$2:$H$277,O159))</f>
        <v>#NUM!</v>
      </c>
      <c r="X159" s="7" t="e">
        <f>IF(J159=0,D159,INDEX('2'!$I$2:$I$277,O159))</f>
        <v>#NUM!</v>
      </c>
      <c r="Y159" s="7" t="e">
        <f>IF(J159=0,E159,INDEX('2'!$J$2:$J$277,O159))</f>
        <v>#NUM!</v>
      </c>
      <c r="AA159" s="7" t="str">
        <f t="shared" si="36"/>
        <v>PC</v>
      </c>
      <c r="AB159" s="7" t="e">
        <f>IF(Q159=0,C159,INDEX('2'!$H$2:$H$300,T159))</f>
        <v>#NUM!</v>
      </c>
      <c r="AC159" s="7" t="e">
        <f>IF(Q159=0,D159,INDEX('2'!$I$2:$I$300,T159))</f>
        <v>#NUM!</v>
      </c>
      <c r="AD159" s="7" t="e">
        <f>IF(Q159=0,E159,INDEX('2'!$J$2:$J$300,T159))</f>
        <v>#NUM!</v>
      </c>
      <c r="AF159" s="7" t="e">
        <f t="shared" si="33"/>
        <v>#NUM!</v>
      </c>
      <c r="AG159" s="7" t="e">
        <f t="shared" si="34"/>
        <v>#NUM!</v>
      </c>
    </row>
    <row r="160" spans="1:33" x14ac:dyDescent="0.35">
      <c r="A160" s="7">
        <v>156</v>
      </c>
      <c r="J160" s="7">
        <v>1</v>
      </c>
      <c r="O160" s="7" t="e">
        <f t="shared" si="35"/>
        <v>#NUM!</v>
      </c>
      <c r="Q160" s="7">
        <v>1</v>
      </c>
      <c r="S160" s="73"/>
      <c r="T160" s="7" t="e">
        <f t="shared" si="32"/>
        <v>#NUM!</v>
      </c>
      <c r="V160" s="7" t="str">
        <f t="shared" si="31"/>
        <v>PC</v>
      </c>
      <c r="W160" s="7" t="e">
        <f>IF(J160=0,C160,INDEX('2'!$H$2:$H$277,O160))</f>
        <v>#NUM!</v>
      </c>
      <c r="X160" s="7" t="e">
        <f>IF(J160=0,D160,INDEX('2'!$I$2:$I$277,O160))</f>
        <v>#NUM!</v>
      </c>
      <c r="Y160" s="7" t="e">
        <f>IF(J160=0,E160,INDEX('2'!$J$2:$J$277,O160))</f>
        <v>#NUM!</v>
      </c>
      <c r="AA160" s="7" t="str">
        <f t="shared" si="36"/>
        <v>PC</v>
      </c>
      <c r="AB160" s="7" t="e">
        <f>IF(Q160=0,C160,INDEX('2'!$H$2:$H$300,T160))</f>
        <v>#NUM!</v>
      </c>
      <c r="AC160" s="7" t="e">
        <f>IF(Q160=0,D160,INDEX('2'!$I$2:$I$300,T160))</f>
        <v>#NUM!</v>
      </c>
      <c r="AD160" s="7" t="e">
        <f>IF(Q160=0,E160,INDEX('2'!$J$2:$J$300,T160))</f>
        <v>#NUM!</v>
      </c>
      <c r="AF160" s="7" t="e">
        <f t="shared" si="33"/>
        <v>#NUM!</v>
      </c>
      <c r="AG160" s="7" t="e">
        <f t="shared" si="34"/>
        <v>#NUM!</v>
      </c>
    </row>
    <row r="161" spans="1:33" x14ac:dyDescent="0.35">
      <c r="A161" s="7">
        <v>157</v>
      </c>
      <c r="J161" s="7">
        <v>1</v>
      </c>
      <c r="O161" s="7" t="e">
        <f t="shared" si="35"/>
        <v>#NUM!</v>
      </c>
      <c r="Q161" s="7">
        <v>1</v>
      </c>
      <c r="S161" s="73"/>
      <c r="T161" s="7" t="e">
        <f t="shared" si="32"/>
        <v>#NUM!</v>
      </c>
      <c r="V161" s="7" t="str">
        <f t="shared" si="31"/>
        <v>PC</v>
      </c>
      <c r="W161" s="7" t="e">
        <f>IF(J161=0,C161,INDEX('2'!$H$2:$H$277,O161))</f>
        <v>#NUM!</v>
      </c>
      <c r="X161" s="7" t="e">
        <f>IF(J161=0,D161,INDEX('2'!$I$2:$I$277,O161))</f>
        <v>#NUM!</v>
      </c>
      <c r="Y161" s="7" t="e">
        <f>IF(J161=0,E161,INDEX('2'!$J$2:$J$277,O161))</f>
        <v>#NUM!</v>
      </c>
      <c r="AA161" s="7" t="str">
        <f t="shared" si="36"/>
        <v>PC</v>
      </c>
      <c r="AB161" s="7" t="e">
        <f>IF(Q161=0,C161,INDEX('2'!$H$2:$H$300,T161))</f>
        <v>#NUM!</v>
      </c>
      <c r="AC161" s="7" t="e">
        <f>IF(Q161=0,D161,INDEX('2'!$I$2:$I$300,T161))</f>
        <v>#NUM!</v>
      </c>
      <c r="AD161" s="7" t="e">
        <f>IF(Q161=0,E161,INDEX('2'!$J$2:$J$300,T161))</f>
        <v>#NUM!</v>
      </c>
      <c r="AF161" s="7" t="e">
        <f t="shared" si="33"/>
        <v>#NUM!</v>
      </c>
      <c r="AG161" s="7" t="e">
        <f t="shared" si="34"/>
        <v>#NUM!</v>
      </c>
    </row>
    <row r="162" spans="1:33" x14ac:dyDescent="0.35">
      <c r="A162" s="7">
        <v>158</v>
      </c>
      <c r="J162" s="7">
        <v>1</v>
      </c>
      <c r="O162" s="7" t="e">
        <f t="shared" si="35"/>
        <v>#NUM!</v>
      </c>
      <c r="Q162" s="7">
        <v>1</v>
      </c>
      <c r="S162" s="73"/>
      <c r="T162" s="7" t="e">
        <f t="shared" si="32"/>
        <v>#NUM!</v>
      </c>
      <c r="V162" s="7" t="str">
        <f t="shared" si="31"/>
        <v>PC</v>
      </c>
      <c r="W162" s="7" t="e">
        <f>IF(J162=0,C162,INDEX('2'!$H$2:$H$277,O162))</f>
        <v>#NUM!</v>
      </c>
      <c r="X162" s="7" t="e">
        <f>IF(J162=0,D162,INDEX('2'!$I$2:$I$277,O162))</f>
        <v>#NUM!</v>
      </c>
      <c r="Y162" s="7" t="e">
        <f>IF(J162=0,E162,INDEX('2'!$J$2:$J$277,O162))</f>
        <v>#NUM!</v>
      </c>
      <c r="AA162" s="7" t="str">
        <f t="shared" si="36"/>
        <v>PC</v>
      </c>
      <c r="AB162" s="7" t="e">
        <f>IF(Q162=0,C162,INDEX('2'!$H$2:$H$300,T162))</f>
        <v>#NUM!</v>
      </c>
      <c r="AC162" s="7" t="e">
        <f>IF(Q162=0,D162,INDEX('2'!$I$2:$I$300,T162))</f>
        <v>#NUM!</v>
      </c>
      <c r="AD162" s="7" t="e">
        <f>IF(Q162=0,E162,INDEX('2'!$J$2:$J$300,T162))</f>
        <v>#NUM!</v>
      </c>
      <c r="AF162" s="7" t="e">
        <f t="shared" si="33"/>
        <v>#NUM!</v>
      </c>
      <c r="AG162" s="7" t="e">
        <f t="shared" si="34"/>
        <v>#NUM!</v>
      </c>
    </row>
    <row r="163" spans="1:33" x14ac:dyDescent="0.35">
      <c r="A163" s="7">
        <v>159</v>
      </c>
      <c r="J163" s="7">
        <v>1</v>
      </c>
      <c r="O163" s="7" t="e">
        <f t="shared" si="35"/>
        <v>#NUM!</v>
      </c>
      <c r="Q163" s="7">
        <v>1</v>
      </c>
      <c r="S163" s="73"/>
      <c r="T163" s="7" t="e">
        <f t="shared" si="32"/>
        <v>#NUM!</v>
      </c>
      <c r="V163" s="7" t="str">
        <f t="shared" si="31"/>
        <v>PC</v>
      </c>
      <c r="W163" s="7" t="e">
        <f>IF(J163=0,C163,INDEX('2'!$H$2:$H$277,O163))</f>
        <v>#NUM!</v>
      </c>
      <c r="X163" s="7" t="e">
        <f>IF(J163=0,D163,INDEX('2'!$I$2:$I$277,O163))</f>
        <v>#NUM!</v>
      </c>
      <c r="Y163" s="7" t="e">
        <f>IF(J163=0,E163,INDEX('2'!$J$2:$J$277,O163))</f>
        <v>#NUM!</v>
      </c>
      <c r="AA163" s="7" t="str">
        <f t="shared" si="36"/>
        <v>PC</v>
      </c>
      <c r="AB163" s="7" t="e">
        <f>IF(Q163=0,C163,INDEX('2'!$H$2:$H$300,T163))</f>
        <v>#NUM!</v>
      </c>
      <c r="AC163" s="7" t="e">
        <f>IF(Q163=0,D163,INDEX('2'!$I$2:$I$300,T163))</f>
        <v>#NUM!</v>
      </c>
      <c r="AD163" s="7" t="e">
        <f>IF(Q163=0,E163,INDEX('2'!$J$2:$J$300,T163))</f>
        <v>#NUM!</v>
      </c>
      <c r="AF163" s="7" t="e">
        <f t="shared" si="33"/>
        <v>#NUM!</v>
      </c>
      <c r="AG163" s="7" t="e">
        <f t="shared" si="34"/>
        <v>#NUM!</v>
      </c>
    </row>
    <row r="164" spans="1:33" x14ac:dyDescent="0.35">
      <c r="A164" s="7">
        <v>160</v>
      </c>
      <c r="J164" s="7">
        <v>1</v>
      </c>
      <c r="O164" s="7" t="e">
        <f t="shared" si="35"/>
        <v>#NUM!</v>
      </c>
      <c r="Q164" s="7">
        <v>1</v>
      </c>
      <c r="S164" s="73"/>
      <c r="T164" s="7" t="e">
        <f t="shared" si="32"/>
        <v>#NUM!</v>
      </c>
      <c r="V164" s="7" t="str">
        <f t="shared" si="31"/>
        <v>PC</v>
      </c>
      <c r="W164" s="7" t="e">
        <f>IF(J164=0,C164,INDEX('2'!$H$2:$H$277,O164))</f>
        <v>#NUM!</v>
      </c>
      <c r="X164" s="7" t="e">
        <f>IF(J164=0,D164,INDEX('2'!$I$2:$I$277,O164))</f>
        <v>#NUM!</v>
      </c>
      <c r="Y164" s="7" t="e">
        <f>IF(J164=0,E164,INDEX('2'!$J$2:$J$277,O164))</f>
        <v>#NUM!</v>
      </c>
      <c r="AA164" s="7" t="str">
        <f t="shared" si="36"/>
        <v>PC</v>
      </c>
      <c r="AB164" s="7" t="e">
        <f>IF(Q164=0,C164,INDEX('2'!$H$2:$H$300,T164))</f>
        <v>#NUM!</v>
      </c>
      <c r="AC164" s="7" t="e">
        <f>IF(Q164=0,D164,INDEX('2'!$I$2:$I$300,T164))</f>
        <v>#NUM!</v>
      </c>
      <c r="AD164" s="7" t="e">
        <f>IF(Q164=0,E164,INDEX('2'!$J$2:$J$300,T164))</f>
        <v>#NUM!</v>
      </c>
      <c r="AF164" s="7" t="e">
        <f t="shared" si="33"/>
        <v>#NUM!</v>
      </c>
      <c r="AG164" s="7" t="e">
        <f t="shared" si="34"/>
        <v>#NUM!</v>
      </c>
    </row>
    <row r="165" spans="1:33" x14ac:dyDescent="0.35">
      <c r="A165" s="7">
        <v>161</v>
      </c>
      <c r="J165" s="7">
        <v>1</v>
      </c>
      <c r="O165" s="7" t="e">
        <f t="shared" si="35"/>
        <v>#NUM!</v>
      </c>
      <c r="Q165" s="7">
        <v>1</v>
      </c>
      <c r="S165" s="73"/>
      <c r="T165" s="7" t="e">
        <f t="shared" si="32"/>
        <v>#NUM!</v>
      </c>
      <c r="V165" s="7" t="str">
        <f t="shared" si="31"/>
        <v>PC</v>
      </c>
      <c r="W165" s="7" t="e">
        <f>IF(J165=0,C165,INDEX('2'!$H$2:$H$277,O165))</f>
        <v>#NUM!</v>
      </c>
      <c r="X165" s="7" t="e">
        <f>IF(J165=0,D165,INDEX('2'!$I$2:$I$277,O165))</f>
        <v>#NUM!</v>
      </c>
      <c r="Y165" s="7" t="e">
        <f>IF(J165=0,E165,INDEX('2'!$J$2:$J$277,O165))</f>
        <v>#NUM!</v>
      </c>
      <c r="AA165" s="7" t="str">
        <f t="shared" si="36"/>
        <v>PC</v>
      </c>
      <c r="AB165" s="7" t="e">
        <f>IF(Q165=0,C165,INDEX('2'!$H$2:$H$300,T165))</f>
        <v>#NUM!</v>
      </c>
      <c r="AC165" s="7" t="e">
        <f>IF(Q165=0,D165,INDEX('2'!$I$2:$I$300,T165))</f>
        <v>#NUM!</v>
      </c>
      <c r="AD165" s="7" t="e">
        <f>IF(Q165=0,E165,INDEX('2'!$J$2:$J$300,T165))</f>
        <v>#NUM!</v>
      </c>
      <c r="AF165" s="7" t="e">
        <f t="shared" si="33"/>
        <v>#NUM!</v>
      </c>
      <c r="AG165" s="7" t="e">
        <f t="shared" si="34"/>
        <v>#NUM!</v>
      </c>
    </row>
    <row r="166" spans="1:33" x14ac:dyDescent="0.35">
      <c r="A166" s="7">
        <v>162</v>
      </c>
      <c r="J166" s="7">
        <v>1</v>
      </c>
      <c r="O166" s="7" t="e">
        <f t="shared" si="35"/>
        <v>#NUM!</v>
      </c>
      <c r="Q166" s="7">
        <v>1</v>
      </c>
      <c r="S166" s="73"/>
      <c r="T166" s="7" t="e">
        <f t="shared" si="32"/>
        <v>#NUM!</v>
      </c>
      <c r="V166" s="7" t="str">
        <f t="shared" si="31"/>
        <v>PC</v>
      </c>
      <c r="W166" s="7" t="e">
        <f>IF(J166=0,C166,INDEX('2'!$H$2:$H$277,O166))</f>
        <v>#NUM!</v>
      </c>
      <c r="X166" s="7" t="e">
        <f>IF(J166=0,D166,INDEX('2'!$I$2:$I$277,O166))</f>
        <v>#NUM!</v>
      </c>
      <c r="Y166" s="7" t="e">
        <f>IF(J166=0,E166,INDEX('2'!$J$2:$J$277,O166))</f>
        <v>#NUM!</v>
      </c>
      <c r="AA166" s="7" t="str">
        <f t="shared" si="36"/>
        <v>PC</v>
      </c>
      <c r="AB166" s="7" t="e">
        <f>IF(Q166=0,C166,INDEX('2'!$H$2:$H$300,T166))</f>
        <v>#NUM!</v>
      </c>
      <c r="AC166" s="7" t="e">
        <f>IF(Q166=0,D166,INDEX('2'!$I$2:$I$300,T166))</f>
        <v>#NUM!</v>
      </c>
      <c r="AD166" s="7" t="e">
        <f>IF(Q166=0,E166,INDEX('2'!$J$2:$J$300,T166))</f>
        <v>#NUM!</v>
      </c>
      <c r="AF166" s="7" t="e">
        <f t="shared" si="33"/>
        <v>#NUM!</v>
      </c>
      <c r="AG166" s="7" t="e">
        <f t="shared" si="34"/>
        <v>#NUM!</v>
      </c>
    </row>
    <row r="167" spans="1:33" x14ac:dyDescent="0.35">
      <c r="A167" s="7">
        <v>163</v>
      </c>
      <c r="J167" s="7">
        <v>1</v>
      </c>
      <c r="O167" s="7" t="e">
        <f t="shared" si="35"/>
        <v>#NUM!</v>
      </c>
      <c r="Q167" s="7">
        <v>1</v>
      </c>
      <c r="S167" s="73"/>
      <c r="T167" s="7" t="e">
        <f t="shared" si="32"/>
        <v>#NUM!</v>
      </c>
      <c r="V167" s="7" t="str">
        <f t="shared" si="31"/>
        <v>PC</v>
      </c>
      <c r="W167" s="7" t="e">
        <f>IF(J167=0,C167,INDEX('2'!$H$2:$H$277,O167))</f>
        <v>#NUM!</v>
      </c>
      <c r="X167" s="7" t="e">
        <f>IF(J167=0,D167,INDEX('2'!$I$2:$I$277,O167))</f>
        <v>#NUM!</v>
      </c>
      <c r="Y167" s="7" t="e">
        <f>IF(J167=0,E167,INDEX('2'!$J$2:$J$277,O167))</f>
        <v>#NUM!</v>
      </c>
      <c r="AA167" s="7" t="str">
        <f t="shared" si="36"/>
        <v>PC</v>
      </c>
      <c r="AB167" s="7" t="e">
        <f>IF(Q167=0,C167,INDEX('2'!$H$2:$H$300,T167))</f>
        <v>#NUM!</v>
      </c>
      <c r="AC167" s="7" t="e">
        <f>IF(Q167=0,D167,INDEX('2'!$I$2:$I$300,T167))</f>
        <v>#NUM!</v>
      </c>
      <c r="AD167" s="7" t="e">
        <f>IF(Q167=0,E167,INDEX('2'!$J$2:$J$300,T167))</f>
        <v>#NUM!</v>
      </c>
      <c r="AF167" s="7" t="e">
        <f t="shared" si="33"/>
        <v>#NUM!</v>
      </c>
      <c r="AG167" s="7" t="e">
        <f t="shared" si="34"/>
        <v>#NUM!</v>
      </c>
    </row>
    <row r="168" spans="1:33" x14ac:dyDescent="0.35">
      <c r="A168" s="7">
        <v>164</v>
      </c>
      <c r="J168" s="7">
        <v>1</v>
      </c>
      <c r="O168" s="7" t="e">
        <f t="shared" si="35"/>
        <v>#NUM!</v>
      </c>
      <c r="Q168" s="7">
        <v>1</v>
      </c>
      <c r="S168" s="73"/>
      <c r="T168" s="7" t="e">
        <f t="shared" si="32"/>
        <v>#NUM!</v>
      </c>
      <c r="V168" s="7" t="str">
        <f t="shared" si="31"/>
        <v>PC</v>
      </c>
      <c r="W168" s="7" t="e">
        <f>IF(J168=0,C168,INDEX('2'!$H$2:$H$277,O168))</f>
        <v>#NUM!</v>
      </c>
      <c r="X168" s="7" t="e">
        <f>IF(J168=0,D168,INDEX('2'!$I$2:$I$277,O168))</f>
        <v>#NUM!</v>
      </c>
      <c r="Y168" s="7" t="e">
        <f>IF(J168=0,E168,INDEX('2'!$J$2:$J$277,O168))</f>
        <v>#NUM!</v>
      </c>
      <c r="AA168" s="7" t="str">
        <f t="shared" si="36"/>
        <v>PC</v>
      </c>
      <c r="AB168" s="7" t="e">
        <f>IF(Q168=0,C168,INDEX('2'!$H$2:$H$300,T168))</f>
        <v>#NUM!</v>
      </c>
      <c r="AC168" s="7" t="e">
        <f>IF(Q168=0,D168,INDEX('2'!$I$2:$I$300,T168))</f>
        <v>#NUM!</v>
      </c>
      <c r="AD168" s="7" t="e">
        <f>IF(Q168=0,E168,INDEX('2'!$J$2:$J$300,T168))</f>
        <v>#NUM!</v>
      </c>
      <c r="AF168" s="7" t="e">
        <f t="shared" si="33"/>
        <v>#NUM!</v>
      </c>
      <c r="AG168" s="7" t="e">
        <f t="shared" si="34"/>
        <v>#NUM!</v>
      </c>
    </row>
    <row r="169" spans="1:33" x14ac:dyDescent="0.35">
      <c r="A169" s="7">
        <v>165</v>
      </c>
      <c r="J169" s="7">
        <v>1</v>
      </c>
      <c r="O169" s="7" t="e">
        <f t="shared" si="35"/>
        <v>#NUM!</v>
      </c>
      <c r="Q169" s="7">
        <v>1</v>
      </c>
      <c r="S169" s="73"/>
      <c r="T169" s="7" t="e">
        <f t="shared" si="32"/>
        <v>#NUM!</v>
      </c>
      <c r="V169" s="7" t="str">
        <f t="shared" si="31"/>
        <v>PC</v>
      </c>
      <c r="W169" s="7" t="e">
        <f>IF(J169=0,C169,INDEX('2'!$H$2:$H$277,O169))</f>
        <v>#NUM!</v>
      </c>
      <c r="X169" s="7" t="e">
        <f>IF(J169=0,D169,INDEX('2'!$I$2:$I$277,O169))</f>
        <v>#NUM!</v>
      </c>
      <c r="Y169" s="7" t="e">
        <f>IF(J169=0,E169,INDEX('2'!$J$2:$J$277,O169))</f>
        <v>#NUM!</v>
      </c>
      <c r="AA169" s="7" t="str">
        <f t="shared" si="36"/>
        <v>PC</v>
      </c>
      <c r="AB169" s="7" t="e">
        <f>IF(Q169=0,C169,INDEX('2'!$H$2:$H$300,T169))</f>
        <v>#NUM!</v>
      </c>
      <c r="AC169" s="7" t="e">
        <f>IF(Q169=0,D169,INDEX('2'!$I$2:$I$300,T169))</f>
        <v>#NUM!</v>
      </c>
      <c r="AD169" s="7" t="e">
        <f>IF(Q169=0,E169,INDEX('2'!$J$2:$J$300,T169))</f>
        <v>#NUM!</v>
      </c>
      <c r="AF169" s="7" t="e">
        <f t="shared" si="33"/>
        <v>#NUM!</v>
      </c>
      <c r="AG169" s="7" t="e">
        <f t="shared" si="34"/>
        <v>#NUM!</v>
      </c>
    </row>
    <row r="170" spans="1:33" x14ac:dyDescent="0.35">
      <c r="A170" s="7">
        <v>166</v>
      </c>
      <c r="J170" s="7">
        <v>1</v>
      </c>
      <c r="O170" s="7" t="e">
        <f t="shared" si="35"/>
        <v>#NUM!</v>
      </c>
      <c r="Q170" s="7">
        <v>1</v>
      </c>
      <c r="S170" s="73"/>
      <c r="T170" s="7" t="e">
        <f t="shared" si="32"/>
        <v>#NUM!</v>
      </c>
      <c r="V170" s="7" t="str">
        <f t="shared" si="31"/>
        <v>PC</v>
      </c>
      <c r="W170" s="7" t="e">
        <f>IF(J170=0,C170,INDEX('2'!$H$2:$H$277,O170))</f>
        <v>#NUM!</v>
      </c>
      <c r="X170" s="7" t="e">
        <f>IF(J170=0,D170,INDEX('2'!$I$2:$I$277,O170))</f>
        <v>#NUM!</v>
      </c>
      <c r="Y170" s="7" t="e">
        <f>IF(J170=0,E170,INDEX('2'!$J$2:$J$277,O170))</f>
        <v>#NUM!</v>
      </c>
      <c r="AA170" s="7" t="str">
        <f t="shared" si="36"/>
        <v>PC</v>
      </c>
      <c r="AB170" s="7" t="e">
        <f>IF(Q170=0,C170,INDEX('2'!$H$2:$H$300,T170))</f>
        <v>#NUM!</v>
      </c>
      <c r="AC170" s="7" t="e">
        <f>IF(Q170=0,D170,INDEX('2'!$I$2:$I$300,T170))</f>
        <v>#NUM!</v>
      </c>
      <c r="AD170" s="7" t="e">
        <f>IF(Q170=0,E170,INDEX('2'!$J$2:$J$300,T170))</f>
        <v>#NUM!</v>
      </c>
      <c r="AF170" s="7" t="e">
        <f t="shared" si="33"/>
        <v>#NUM!</v>
      </c>
      <c r="AG170" s="7" t="e">
        <f t="shared" si="34"/>
        <v>#NUM!</v>
      </c>
    </row>
    <row r="171" spans="1:33" x14ac:dyDescent="0.35">
      <c r="A171" s="7">
        <v>167</v>
      </c>
      <c r="J171" s="7">
        <v>1</v>
      </c>
      <c r="O171" s="7" t="e">
        <f t="shared" si="35"/>
        <v>#NUM!</v>
      </c>
      <c r="Q171" s="7">
        <v>1</v>
      </c>
      <c r="S171" s="73"/>
      <c r="T171" s="7" t="e">
        <f t="shared" si="32"/>
        <v>#NUM!</v>
      </c>
      <c r="V171" s="7" t="str">
        <f t="shared" si="31"/>
        <v>PC</v>
      </c>
      <c r="W171" s="7" t="e">
        <f>IF(J171=0,C171,INDEX('2'!$H$2:$H$277,O171))</f>
        <v>#NUM!</v>
      </c>
      <c r="X171" s="7" t="e">
        <f>IF(J171=0,D171,INDEX('2'!$I$2:$I$277,O171))</f>
        <v>#NUM!</v>
      </c>
      <c r="Y171" s="7" t="e">
        <f>IF(J171=0,E171,INDEX('2'!$J$2:$J$277,O171))</f>
        <v>#NUM!</v>
      </c>
      <c r="AA171" s="7" t="str">
        <f t="shared" si="36"/>
        <v>PC</v>
      </c>
      <c r="AB171" s="7" t="e">
        <f>IF(Q171=0,C171,INDEX('2'!$H$2:$H$300,T171))</f>
        <v>#NUM!</v>
      </c>
      <c r="AC171" s="7" t="e">
        <f>IF(Q171=0,D171,INDEX('2'!$I$2:$I$300,T171))</f>
        <v>#NUM!</v>
      </c>
      <c r="AD171" s="7" t="e">
        <f>IF(Q171=0,E171,INDEX('2'!$J$2:$J$300,T171))</f>
        <v>#NUM!</v>
      </c>
      <c r="AF171" s="7" t="e">
        <f t="shared" si="33"/>
        <v>#NUM!</v>
      </c>
      <c r="AG171" s="7" t="e">
        <f t="shared" si="34"/>
        <v>#NUM!</v>
      </c>
    </row>
    <row r="172" spans="1:33" x14ac:dyDescent="0.35">
      <c r="A172" s="7">
        <v>168</v>
      </c>
      <c r="J172" s="7">
        <v>1</v>
      </c>
      <c r="O172" s="7" t="e">
        <f t="shared" si="35"/>
        <v>#NUM!</v>
      </c>
      <c r="Q172" s="7">
        <v>1</v>
      </c>
      <c r="S172" s="73"/>
      <c r="T172" s="7" t="e">
        <f t="shared" si="32"/>
        <v>#NUM!</v>
      </c>
      <c r="V172" s="7" t="str">
        <f t="shared" si="31"/>
        <v>PC</v>
      </c>
      <c r="W172" s="7" t="e">
        <f>IF(J172=0,C172,INDEX('2'!$H$2:$H$277,O172))</f>
        <v>#NUM!</v>
      </c>
      <c r="X172" s="7" t="e">
        <f>IF(J172=0,D172,INDEX('2'!$I$2:$I$277,O172))</f>
        <v>#NUM!</v>
      </c>
      <c r="Y172" s="7" t="e">
        <f>IF(J172=0,E172,INDEX('2'!$J$2:$J$277,O172))</f>
        <v>#NUM!</v>
      </c>
      <c r="AA172" s="7" t="str">
        <f t="shared" si="36"/>
        <v>PC</v>
      </c>
      <c r="AB172" s="7" t="e">
        <f>IF(Q172=0,C172,INDEX('2'!$H$2:$H$300,T172))</f>
        <v>#NUM!</v>
      </c>
      <c r="AC172" s="7" t="e">
        <f>IF(Q172=0,D172,INDEX('2'!$I$2:$I$300,T172))</f>
        <v>#NUM!</v>
      </c>
      <c r="AD172" s="7" t="e">
        <f>IF(Q172=0,E172,INDEX('2'!$J$2:$J$300,T172))</f>
        <v>#NUM!</v>
      </c>
      <c r="AF172" s="7" t="e">
        <f t="shared" si="33"/>
        <v>#NUM!</v>
      </c>
      <c r="AG172" s="7" t="e">
        <f t="shared" si="34"/>
        <v>#NUM!</v>
      </c>
    </row>
    <row r="173" spans="1:33" x14ac:dyDescent="0.35">
      <c r="A173" s="7">
        <v>169</v>
      </c>
      <c r="J173" s="7">
        <v>1</v>
      </c>
      <c r="O173" s="7" t="e">
        <f t="shared" si="35"/>
        <v>#NUM!</v>
      </c>
      <c r="Q173" s="7">
        <v>1</v>
      </c>
      <c r="S173" s="73"/>
      <c r="T173" s="7" t="e">
        <f t="shared" si="32"/>
        <v>#NUM!</v>
      </c>
      <c r="V173" s="7" t="str">
        <f t="shared" si="31"/>
        <v>PC</v>
      </c>
      <c r="W173" s="7" t="e">
        <f>IF(J173=0,C173,INDEX('2'!$H$2:$H$277,O173))</f>
        <v>#NUM!</v>
      </c>
      <c r="X173" s="7" t="e">
        <f>IF(J173=0,D173,INDEX('2'!$I$2:$I$277,O173))</f>
        <v>#NUM!</v>
      </c>
      <c r="Y173" s="7" t="e">
        <f>IF(J173=0,E173,INDEX('2'!$J$2:$J$277,O173))</f>
        <v>#NUM!</v>
      </c>
      <c r="AA173" s="7" t="str">
        <f t="shared" si="36"/>
        <v>PC</v>
      </c>
      <c r="AB173" s="7" t="e">
        <f>IF(Q173=0,C173,INDEX('2'!$H$2:$H$300,T173))</f>
        <v>#NUM!</v>
      </c>
      <c r="AC173" s="7" t="e">
        <f>IF(Q173=0,D173,INDEX('2'!$I$2:$I$300,T173))</f>
        <v>#NUM!</v>
      </c>
      <c r="AD173" s="7" t="e">
        <f>IF(Q173=0,E173,INDEX('2'!$J$2:$J$300,T173))</f>
        <v>#NUM!</v>
      </c>
      <c r="AF173" s="7" t="e">
        <f t="shared" si="33"/>
        <v>#NUM!</v>
      </c>
      <c r="AG173" s="7" t="e">
        <f t="shared" si="34"/>
        <v>#NUM!</v>
      </c>
    </row>
    <row r="174" spans="1:33" x14ac:dyDescent="0.35">
      <c r="A174" s="7">
        <v>170</v>
      </c>
      <c r="J174" s="7">
        <v>1</v>
      </c>
      <c r="O174" s="7" t="e">
        <f t="shared" si="35"/>
        <v>#NUM!</v>
      </c>
      <c r="Q174" s="7">
        <v>1</v>
      </c>
      <c r="S174" s="73"/>
      <c r="T174" s="7" t="e">
        <f t="shared" si="32"/>
        <v>#NUM!</v>
      </c>
      <c r="V174" s="7" t="str">
        <f t="shared" si="31"/>
        <v>PC</v>
      </c>
      <c r="W174" s="7" t="e">
        <f>IF(J174=0,C174,INDEX('2'!$H$2:$H$277,O174))</f>
        <v>#NUM!</v>
      </c>
      <c r="X174" s="7" t="e">
        <f>IF(J174=0,D174,INDEX('2'!$I$2:$I$277,O174))</f>
        <v>#NUM!</v>
      </c>
      <c r="Y174" s="7" t="e">
        <f>IF(J174=0,E174,INDEX('2'!$J$2:$J$277,O174))</f>
        <v>#NUM!</v>
      </c>
      <c r="AA174" s="7" t="str">
        <f t="shared" si="36"/>
        <v>PC</v>
      </c>
      <c r="AB174" s="7" t="e">
        <f>IF(Q174=0,C174,INDEX('2'!$H$2:$H$300,T174))</f>
        <v>#NUM!</v>
      </c>
      <c r="AC174" s="7" t="e">
        <f>IF(Q174=0,D174,INDEX('2'!$I$2:$I$300,T174))</f>
        <v>#NUM!</v>
      </c>
      <c r="AD174" s="7" t="e">
        <f>IF(Q174=0,E174,INDEX('2'!$J$2:$J$300,T174))</f>
        <v>#NUM!</v>
      </c>
      <c r="AF174" s="7" t="e">
        <f t="shared" si="33"/>
        <v>#NUM!</v>
      </c>
      <c r="AG174" s="7" t="e">
        <f t="shared" si="34"/>
        <v>#NUM!</v>
      </c>
    </row>
    <row r="175" spans="1:33" x14ac:dyDescent="0.35">
      <c r="A175" s="7">
        <v>171</v>
      </c>
      <c r="J175" s="7">
        <v>1</v>
      </c>
      <c r="O175" s="7" t="e">
        <f t="shared" si="35"/>
        <v>#NUM!</v>
      </c>
      <c r="Q175" s="7">
        <v>1</v>
      </c>
      <c r="S175" s="73"/>
      <c r="T175" s="7" t="e">
        <f t="shared" si="32"/>
        <v>#NUM!</v>
      </c>
      <c r="V175" s="7" t="str">
        <f t="shared" si="31"/>
        <v>PC</v>
      </c>
      <c r="W175" s="7" t="e">
        <f>IF(J175=0,C175,INDEX('2'!$H$2:$H$277,O175))</f>
        <v>#NUM!</v>
      </c>
      <c r="X175" s="7" t="e">
        <f>IF(J175=0,D175,INDEX('2'!$I$2:$I$277,O175))</f>
        <v>#NUM!</v>
      </c>
      <c r="Y175" s="7" t="e">
        <f>IF(J175=0,E175,INDEX('2'!$J$2:$J$277,O175))</f>
        <v>#NUM!</v>
      </c>
      <c r="AA175" s="7" t="str">
        <f t="shared" si="36"/>
        <v>PC</v>
      </c>
      <c r="AB175" s="7" t="e">
        <f>IF(Q175=0,C175,INDEX('2'!$H$2:$H$300,T175))</f>
        <v>#NUM!</v>
      </c>
      <c r="AC175" s="7" t="e">
        <f>IF(Q175=0,D175,INDEX('2'!$I$2:$I$300,T175))</f>
        <v>#NUM!</v>
      </c>
      <c r="AD175" s="7" t="e">
        <f>IF(Q175=0,E175,INDEX('2'!$J$2:$J$300,T175))</f>
        <v>#NUM!</v>
      </c>
      <c r="AF175" s="7" t="e">
        <f t="shared" si="33"/>
        <v>#NUM!</v>
      </c>
      <c r="AG175" s="7" t="e">
        <f t="shared" si="34"/>
        <v>#NUM!</v>
      </c>
    </row>
    <row r="176" spans="1:33" x14ac:dyDescent="0.35">
      <c r="A176" s="7">
        <v>172</v>
      </c>
      <c r="J176" s="7">
        <v>1</v>
      </c>
      <c r="O176" s="7" t="e">
        <f t="shared" si="35"/>
        <v>#NUM!</v>
      </c>
      <c r="Q176" s="7">
        <v>1</v>
      </c>
      <c r="S176" s="73"/>
      <c r="T176" s="7" t="e">
        <f t="shared" si="32"/>
        <v>#NUM!</v>
      </c>
      <c r="V176" s="7" t="str">
        <f t="shared" si="31"/>
        <v>PC</v>
      </c>
      <c r="W176" s="7" t="e">
        <f>IF(J176=0,C176,INDEX('2'!$H$2:$H$277,O176))</f>
        <v>#NUM!</v>
      </c>
      <c r="X176" s="7" t="e">
        <f>IF(J176=0,D176,INDEX('2'!$I$2:$I$277,O176))</f>
        <v>#NUM!</v>
      </c>
      <c r="Y176" s="7" t="e">
        <f>IF(J176=0,E176,INDEX('2'!$J$2:$J$277,O176))</f>
        <v>#NUM!</v>
      </c>
      <c r="AA176" s="7" t="str">
        <f t="shared" si="36"/>
        <v>PC</v>
      </c>
      <c r="AB176" s="7" t="e">
        <f>IF(Q176=0,C176,INDEX('2'!$H$2:$H$300,T176))</f>
        <v>#NUM!</v>
      </c>
      <c r="AC176" s="7" t="e">
        <f>IF(Q176=0,D176,INDEX('2'!$I$2:$I$300,T176))</f>
        <v>#NUM!</v>
      </c>
      <c r="AD176" s="7" t="e">
        <f>IF(Q176=0,E176,INDEX('2'!$J$2:$J$300,T176))</f>
        <v>#NUM!</v>
      </c>
      <c r="AF176" s="7" t="e">
        <f t="shared" si="33"/>
        <v>#NUM!</v>
      </c>
      <c r="AG176" s="7" t="e">
        <f t="shared" si="34"/>
        <v>#NUM!</v>
      </c>
    </row>
    <row r="177" spans="1:33" x14ac:dyDescent="0.35">
      <c r="A177" s="7">
        <v>173</v>
      </c>
      <c r="J177" s="7">
        <v>1</v>
      </c>
      <c r="O177" s="7" t="e">
        <f t="shared" si="35"/>
        <v>#NUM!</v>
      </c>
      <c r="Q177" s="7">
        <v>1</v>
      </c>
      <c r="S177" s="73"/>
      <c r="T177" s="7" t="e">
        <f t="shared" si="32"/>
        <v>#NUM!</v>
      </c>
      <c r="V177" s="7" t="str">
        <f t="shared" si="31"/>
        <v>PC</v>
      </c>
      <c r="W177" s="7" t="e">
        <f>IF(J177=0,C177,INDEX('2'!$H$2:$H$277,O177))</f>
        <v>#NUM!</v>
      </c>
      <c r="X177" s="7" t="e">
        <f>IF(J177=0,D177,INDEX('2'!$I$2:$I$277,O177))</f>
        <v>#NUM!</v>
      </c>
      <c r="Y177" s="7" t="e">
        <f>IF(J177=0,E177,INDEX('2'!$J$2:$J$277,O177))</f>
        <v>#NUM!</v>
      </c>
      <c r="AA177" s="7" t="str">
        <f t="shared" si="36"/>
        <v>PC</v>
      </c>
      <c r="AB177" s="7" t="e">
        <f>IF(Q177=0,C177,INDEX('2'!$H$2:$H$300,T177))</f>
        <v>#NUM!</v>
      </c>
      <c r="AC177" s="7" t="e">
        <f>IF(Q177=0,D177,INDEX('2'!$I$2:$I$300,T177))</f>
        <v>#NUM!</v>
      </c>
      <c r="AD177" s="7" t="e">
        <f>IF(Q177=0,E177,INDEX('2'!$J$2:$J$300,T177))</f>
        <v>#NUM!</v>
      </c>
      <c r="AF177" s="7" t="e">
        <f t="shared" si="33"/>
        <v>#NUM!</v>
      </c>
      <c r="AG177" s="7" t="e">
        <f t="shared" si="34"/>
        <v>#NUM!</v>
      </c>
    </row>
    <row r="178" spans="1:33" x14ac:dyDescent="0.35">
      <c r="A178" s="7">
        <v>174</v>
      </c>
      <c r="J178" s="7">
        <v>1</v>
      </c>
      <c r="O178" s="7" t="e">
        <f t="shared" si="35"/>
        <v>#NUM!</v>
      </c>
      <c r="Q178" s="7">
        <v>1</v>
      </c>
      <c r="S178" s="73"/>
      <c r="T178" s="7" t="e">
        <f t="shared" si="32"/>
        <v>#NUM!</v>
      </c>
      <c r="V178" s="7" t="str">
        <f t="shared" si="31"/>
        <v>PC</v>
      </c>
      <c r="W178" s="7" t="e">
        <f>IF(J178=0,C178,INDEX('2'!$H$2:$H$277,O178))</f>
        <v>#NUM!</v>
      </c>
      <c r="X178" s="7" t="e">
        <f>IF(J178=0,D178,INDEX('2'!$I$2:$I$277,O178))</f>
        <v>#NUM!</v>
      </c>
      <c r="Y178" s="7" t="e">
        <f>IF(J178=0,E178,INDEX('2'!$J$2:$J$277,O178))</f>
        <v>#NUM!</v>
      </c>
      <c r="AA178" s="7" t="str">
        <f t="shared" si="36"/>
        <v>PC</v>
      </c>
      <c r="AB178" s="7" t="e">
        <f>IF(Q178=0,C178,INDEX('2'!$H$2:$H$300,T178))</f>
        <v>#NUM!</v>
      </c>
      <c r="AC178" s="7" t="e">
        <f>IF(Q178=0,D178,INDEX('2'!$I$2:$I$300,T178))</f>
        <v>#NUM!</v>
      </c>
      <c r="AD178" s="7" t="e">
        <f>IF(Q178=0,E178,INDEX('2'!$J$2:$J$300,T178))</f>
        <v>#NUM!</v>
      </c>
      <c r="AF178" s="7" t="e">
        <f t="shared" si="33"/>
        <v>#NUM!</v>
      </c>
      <c r="AG178" s="7" t="e">
        <f t="shared" si="34"/>
        <v>#NUM!</v>
      </c>
    </row>
    <row r="179" spans="1:33" x14ac:dyDescent="0.35">
      <c r="A179" s="7">
        <v>175</v>
      </c>
      <c r="J179" s="7">
        <v>1</v>
      </c>
      <c r="O179" s="7" t="e">
        <f t="shared" si="35"/>
        <v>#NUM!</v>
      </c>
      <c r="Q179" s="7">
        <v>1</v>
      </c>
      <c r="S179" s="73"/>
      <c r="T179" s="7" t="e">
        <f t="shared" si="32"/>
        <v>#NUM!</v>
      </c>
      <c r="V179" s="7" t="str">
        <f t="shared" si="31"/>
        <v>PC</v>
      </c>
      <c r="W179" s="7" t="e">
        <f>IF(J179=0,C179,INDEX('2'!$H$2:$H$277,O179))</f>
        <v>#NUM!</v>
      </c>
      <c r="X179" s="7" t="e">
        <f>IF(J179=0,D179,INDEX('2'!$I$2:$I$277,O179))</f>
        <v>#NUM!</v>
      </c>
      <c r="Y179" s="7" t="e">
        <f>IF(J179=0,E179,INDEX('2'!$J$2:$J$277,O179))</f>
        <v>#NUM!</v>
      </c>
      <c r="AA179" s="7" t="str">
        <f t="shared" si="36"/>
        <v>PC</v>
      </c>
      <c r="AB179" s="7" t="e">
        <f>IF(Q179=0,C179,INDEX('2'!$H$2:$H$300,T179))</f>
        <v>#NUM!</v>
      </c>
      <c r="AC179" s="7" t="e">
        <f>IF(Q179=0,D179,INDEX('2'!$I$2:$I$300,T179))</f>
        <v>#NUM!</v>
      </c>
      <c r="AD179" s="7" t="e">
        <f>IF(Q179=0,E179,INDEX('2'!$J$2:$J$300,T179))</f>
        <v>#NUM!</v>
      </c>
      <c r="AF179" s="7" t="e">
        <f t="shared" si="33"/>
        <v>#NUM!</v>
      </c>
      <c r="AG179" s="7" t="e">
        <f t="shared" si="34"/>
        <v>#NUM!</v>
      </c>
    </row>
    <row r="180" spans="1:33" x14ac:dyDescent="0.35">
      <c r="A180" s="7">
        <v>176</v>
      </c>
      <c r="J180" s="7">
        <v>1</v>
      </c>
      <c r="O180" s="7" t="e">
        <f t="shared" si="35"/>
        <v>#NUM!</v>
      </c>
      <c r="Q180" s="7">
        <v>1</v>
      </c>
      <c r="S180" s="73"/>
      <c r="T180" s="7" t="e">
        <f t="shared" si="32"/>
        <v>#NUM!</v>
      </c>
      <c r="V180" s="7" t="str">
        <f t="shared" si="31"/>
        <v>PC</v>
      </c>
      <c r="W180" s="7" t="e">
        <f>IF(J180=0,C180,INDEX('2'!$H$2:$H$277,O180))</f>
        <v>#NUM!</v>
      </c>
      <c r="X180" s="7" t="e">
        <f>IF(J180=0,D180,INDEX('2'!$I$2:$I$277,O180))</f>
        <v>#NUM!</v>
      </c>
      <c r="Y180" s="7" t="e">
        <f>IF(J180=0,E180,INDEX('2'!$J$2:$J$277,O180))</f>
        <v>#NUM!</v>
      </c>
      <c r="AA180" s="7" t="str">
        <f t="shared" si="36"/>
        <v>PC</v>
      </c>
      <c r="AB180" s="7" t="e">
        <f>IF(Q180=0,C180,INDEX('2'!$H$2:$H$300,T180))</f>
        <v>#NUM!</v>
      </c>
      <c r="AC180" s="7" t="e">
        <f>IF(Q180=0,D180,INDEX('2'!$I$2:$I$300,T180))</f>
        <v>#NUM!</v>
      </c>
      <c r="AD180" s="7" t="e">
        <f>IF(Q180=0,E180,INDEX('2'!$J$2:$J$300,T180))</f>
        <v>#NUM!</v>
      </c>
      <c r="AF180" s="7" t="e">
        <f t="shared" si="33"/>
        <v>#NUM!</v>
      </c>
      <c r="AG180" s="7" t="e">
        <f t="shared" si="34"/>
        <v>#NUM!</v>
      </c>
    </row>
    <row r="181" spans="1:33" x14ac:dyDescent="0.35">
      <c r="A181" s="7">
        <v>177</v>
      </c>
      <c r="J181" s="7">
        <v>1</v>
      </c>
      <c r="O181" s="7" t="e">
        <f t="shared" si="35"/>
        <v>#NUM!</v>
      </c>
      <c r="Q181" s="7">
        <v>1</v>
      </c>
      <c r="S181" s="73"/>
      <c r="T181" s="7" t="e">
        <f t="shared" si="32"/>
        <v>#NUM!</v>
      </c>
      <c r="V181" s="7" t="str">
        <f t="shared" si="31"/>
        <v>PC</v>
      </c>
      <c r="W181" s="7" t="e">
        <f>IF(J181=0,C181,INDEX('2'!$H$2:$H$277,O181))</f>
        <v>#NUM!</v>
      </c>
      <c r="X181" s="7" t="e">
        <f>IF(J181=0,D181,INDEX('2'!$I$2:$I$277,O181))</f>
        <v>#NUM!</v>
      </c>
      <c r="Y181" s="7" t="e">
        <f>IF(J181=0,E181,INDEX('2'!$J$2:$J$277,O181))</f>
        <v>#NUM!</v>
      </c>
      <c r="AA181" s="7" t="str">
        <f t="shared" si="36"/>
        <v>PC</v>
      </c>
      <c r="AB181" s="7" t="e">
        <f>IF(Q181=0,C181,INDEX('2'!$H$2:$H$300,T181))</f>
        <v>#NUM!</v>
      </c>
      <c r="AC181" s="7" t="e">
        <f>IF(Q181=0,D181,INDEX('2'!$I$2:$I$300,T181))</f>
        <v>#NUM!</v>
      </c>
      <c r="AD181" s="7" t="e">
        <f>IF(Q181=0,E181,INDEX('2'!$J$2:$J$300,T181))</f>
        <v>#NUM!</v>
      </c>
      <c r="AF181" s="7" t="e">
        <f t="shared" si="33"/>
        <v>#NUM!</v>
      </c>
      <c r="AG181" s="7" t="e">
        <f t="shared" si="34"/>
        <v>#NUM!</v>
      </c>
    </row>
    <row r="182" spans="1:33" x14ac:dyDescent="0.35">
      <c r="A182" s="7">
        <v>178</v>
      </c>
      <c r="J182" s="7">
        <v>1</v>
      </c>
      <c r="O182" s="7" t="e">
        <f t="shared" si="35"/>
        <v>#NUM!</v>
      </c>
      <c r="Q182" s="7">
        <v>1</v>
      </c>
      <c r="S182" s="73"/>
      <c r="T182" s="7" t="e">
        <f t="shared" si="32"/>
        <v>#NUM!</v>
      </c>
      <c r="V182" s="7" t="str">
        <f t="shared" si="31"/>
        <v>PC</v>
      </c>
      <c r="W182" s="7" t="e">
        <f>IF(J182=0,C182,INDEX('2'!$H$2:$H$277,O182))</f>
        <v>#NUM!</v>
      </c>
      <c r="X182" s="7" t="e">
        <f>IF(J182=0,D182,INDEX('2'!$I$2:$I$277,O182))</f>
        <v>#NUM!</v>
      </c>
      <c r="Y182" s="7" t="e">
        <f>IF(J182=0,E182,INDEX('2'!$J$2:$J$277,O182))</f>
        <v>#NUM!</v>
      </c>
      <c r="AA182" s="7" t="str">
        <f t="shared" si="36"/>
        <v>PC</v>
      </c>
      <c r="AB182" s="7" t="e">
        <f>IF(Q182=0,C182,INDEX('2'!$H$2:$H$300,T182))</f>
        <v>#NUM!</v>
      </c>
      <c r="AC182" s="7" t="e">
        <f>IF(Q182=0,D182,INDEX('2'!$I$2:$I$300,T182))</f>
        <v>#NUM!</v>
      </c>
      <c r="AD182" s="7" t="e">
        <f>IF(Q182=0,E182,INDEX('2'!$J$2:$J$300,T182))</f>
        <v>#NUM!</v>
      </c>
      <c r="AF182" s="7" t="e">
        <f t="shared" si="33"/>
        <v>#NUM!</v>
      </c>
      <c r="AG182" s="7" t="e">
        <f t="shared" si="34"/>
        <v>#NUM!</v>
      </c>
    </row>
    <row r="183" spans="1:33" x14ac:dyDescent="0.35">
      <c r="A183" s="7">
        <v>179</v>
      </c>
      <c r="J183" s="7">
        <v>1</v>
      </c>
      <c r="O183" s="7" t="e">
        <f t="shared" si="35"/>
        <v>#NUM!</v>
      </c>
      <c r="Q183" s="7">
        <v>1</v>
      </c>
      <c r="S183" s="73"/>
      <c r="T183" s="7" t="e">
        <f t="shared" si="32"/>
        <v>#NUM!</v>
      </c>
      <c r="V183" s="7" t="str">
        <f t="shared" si="31"/>
        <v>PC</v>
      </c>
      <c r="W183" s="7" t="e">
        <f>IF(J183=0,C183,INDEX('2'!$H$2:$H$277,O183))</f>
        <v>#NUM!</v>
      </c>
      <c r="X183" s="7" t="e">
        <f>IF(J183=0,D183,INDEX('2'!$I$2:$I$277,O183))</f>
        <v>#NUM!</v>
      </c>
      <c r="Y183" s="7" t="e">
        <f>IF(J183=0,E183,INDEX('2'!$J$2:$J$277,O183))</f>
        <v>#NUM!</v>
      </c>
      <c r="AA183" s="7" t="str">
        <f t="shared" si="36"/>
        <v>PC</v>
      </c>
      <c r="AB183" s="7" t="e">
        <f>IF(Q183=0,C183,INDEX('2'!$H$2:$H$300,T183))</f>
        <v>#NUM!</v>
      </c>
      <c r="AC183" s="7" t="e">
        <f>IF(Q183=0,D183,INDEX('2'!$I$2:$I$300,T183))</f>
        <v>#NUM!</v>
      </c>
      <c r="AD183" s="7" t="e">
        <f>IF(Q183=0,E183,INDEX('2'!$J$2:$J$300,T183))</f>
        <v>#NUM!</v>
      </c>
      <c r="AF183" s="7" t="e">
        <f t="shared" si="33"/>
        <v>#NUM!</v>
      </c>
      <c r="AG183" s="7" t="e">
        <f t="shared" si="34"/>
        <v>#NUM!</v>
      </c>
    </row>
    <row r="184" spans="1:33" x14ac:dyDescent="0.35">
      <c r="A184" s="7">
        <v>180</v>
      </c>
      <c r="J184" s="7">
        <v>1</v>
      </c>
      <c r="O184" s="7" t="e">
        <f t="shared" si="35"/>
        <v>#NUM!</v>
      </c>
      <c r="Q184" s="7">
        <v>1</v>
      </c>
      <c r="S184" s="73"/>
      <c r="T184" s="7" t="e">
        <f t="shared" si="32"/>
        <v>#NUM!</v>
      </c>
      <c r="V184" s="7" t="str">
        <f t="shared" si="31"/>
        <v>PC</v>
      </c>
      <c r="W184" s="7" t="e">
        <f>IF(J184=0,C184,INDEX('2'!$H$2:$H$277,O184))</f>
        <v>#NUM!</v>
      </c>
      <c r="X184" s="7" t="e">
        <f>IF(J184=0,D184,INDEX('2'!$I$2:$I$277,O184))</f>
        <v>#NUM!</v>
      </c>
      <c r="Y184" s="7" t="e">
        <f>IF(J184=0,E184,INDEX('2'!$J$2:$J$277,O184))</f>
        <v>#NUM!</v>
      </c>
      <c r="AA184" s="7" t="str">
        <f t="shared" si="36"/>
        <v>PC</v>
      </c>
      <c r="AB184" s="7" t="e">
        <f>IF(Q184=0,C184,INDEX('2'!$H$2:$H$300,T184))</f>
        <v>#NUM!</v>
      </c>
      <c r="AC184" s="7" t="e">
        <f>IF(Q184=0,D184,INDEX('2'!$I$2:$I$300,T184))</f>
        <v>#NUM!</v>
      </c>
      <c r="AD184" s="7" t="e">
        <f>IF(Q184=0,E184,INDEX('2'!$J$2:$J$300,T184))</f>
        <v>#NUM!</v>
      </c>
      <c r="AF184" s="7" t="e">
        <f t="shared" si="33"/>
        <v>#NUM!</v>
      </c>
      <c r="AG184" s="7" t="e">
        <f t="shared" si="34"/>
        <v>#NUM!</v>
      </c>
    </row>
    <row r="185" spans="1:33" x14ac:dyDescent="0.35">
      <c r="A185" s="7">
        <v>181</v>
      </c>
      <c r="J185" s="7">
        <v>1</v>
      </c>
      <c r="O185" s="7" t="e">
        <f t="shared" si="35"/>
        <v>#NUM!</v>
      </c>
      <c r="Q185" s="7">
        <v>1</v>
      </c>
      <c r="S185" s="73"/>
      <c r="T185" s="7" t="e">
        <f t="shared" si="32"/>
        <v>#NUM!</v>
      </c>
      <c r="V185" s="7" t="str">
        <f t="shared" si="31"/>
        <v>PC</v>
      </c>
      <c r="W185" s="7" t="e">
        <f>IF(J185=0,C185,INDEX('2'!$H$2:$H$277,O185))</f>
        <v>#NUM!</v>
      </c>
      <c r="X185" s="7" t="e">
        <f>IF(J185=0,D185,INDEX('2'!$I$2:$I$277,O185))</f>
        <v>#NUM!</v>
      </c>
      <c r="Y185" s="7" t="e">
        <f>IF(J185=0,E185,INDEX('2'!$J$2:$J$277,O185))</f>
        <v>#NUM!</v>
      </c>
      <c r="AA185" s="7" t="str">
        <f t="shared" si="36"/>
        <v>PC</v>
      </c>
      <c r="AB185" s="7" t="e">
        <f>IF(Q185=0,C185,INDEX('2'!$H$2:$H$300,T185))</f>
        <v>#NUM!</v>
      </c>
      <c r="AC185" s="7" t="e">
        <f>IF(Q185=0,D185,INDEX('2'!$I$2:$I$300,T185))</f>
        <v>#NUM!</v>
      </c>
      <c r="AD185" s="7" t="e">
        <f>IF(Q185=0,E185,INDEX('2'!$J$2:$J$300,T185))</f>
        <v>#NUM!</v>
      </c>
      <c r="AF185" s="7" t="e">
        <f t="shared" si="33"/>
        <v>#NUM!</v>
      </c>
      <c r="AG185" s="7" t="e">
        <f t="shared" si="34"/>
        <v>#NUM!</v>
      </c>
    </row>
    <row r="186" spans="1:33" x14ac:dyDescent="0.35">
      <c r="A186" s="7">
        <v>182</v>
      </c>
      <c r="J186" s="7">
        <v>1</v>
      </c>
      <c r="O186" s="7" t="e">
        <f t="shared" si="35"/>
        <v>#NUM!</v>
      </c>
      <c r="Q186" s="7">
        <v>1</v>
      </c>
      <c r="S186" s="73"/>
      <c r="T186" s="7" t="e">
        <f t="shared" si="32"/>
        <v>#NUM!</v>
      </c>
      <c r="V186" s="7" t="str">
        <f t="shared" si="31"/>
        <v>PC</v>
      </c>
      <c r="W186" s="7" t="e">
        <f>IF(J186=0,C186,INDEX('2'!$H$2:$H$277,O186))</f>
        <v>#NUM!</v>
      </c>
      <c r="X186" s="7" t="e">
        <f>IF(J186=0,D186,INDEX('2'!$I$2:$I$277,O186))</f>
        <v>#NUM!</v>
      </c>
      <c r="Y186" s="7" t="e">
        <f>IF(J186=0,E186,INDEX('2'!$J$2:$J$277,O186))</f>
        <v>#NUM!</v>
      </c>
      <c r="AA186" s="7" t="str">
        <f t="shared" si="36"/>
        <v>PC</v>
      </c>
      <c r="AB186" s="7" t="e">
        <f>IF(Q186=0,C186,INDEX('2'!$H$2:$H$300,T186))</f>
        <v>#NUM!</v>
      </c>
      <c r="AC186" s="7" t="e">
        <f>IF(Q186=0,D186,INDEX('2'!$I$2:$I$300,T186))</f>
        <v>#NUM!</v>
      </c>
      <c r="AD186" s="7" t="e">
        <f>IF(Q186=0,E186,INDEX('2'!$J$2:$J$300,T186))</f>
        <v>#NUM!</v>
      </c>
      <c r="AF186" s="7" t="e">
        <f t="shared" si="33"/>
        <v>#NUM!</v>
      </c>
      <c r="AG186" s="7" t="e">
        <f t="shared" si="34"/>
        <v>#NUM!</v>
      </c>
    </row>
    <row r="187" spans="1:33" x14ac:dyDescent="0.35">
      <c r="A187" s="7">
        <v>183</v>
      </c>
      <c r="J187" s="7">
        <v>1</v>
      </c>
      <c r="O187" s="7" t="e">
        <f t="shared" si="35"/>
        <v>#NUM!</v>
      </c>
      <c r="Q187" s="7">
        <v>1</v>
      </c>
      <c r="S187" s="73"/>
      <c r="T187" s="7" t="e">
        <f t="shared" si="32"/>
        <v>#NUM!</v>
      </c>
      <c r="V187" s="7" t="str">
        <f t="shared" si="31"/>
        <v>PC</v>
      </c>
      <c r="W187" s="7" t="e">
        <f>IF(J187=0,C187,INDEX('2'!$H$2:$H$277,O187))</f>
        <v>#NUM!</v>
      </c>
      <c r="X187" s="7" t="e">
        <f>IF(J187=0,D187,INDEX('2'!$I$2:$I$277,O187))</f>
        <v>#NUM!</v>
      </c>
      <c r="Y187" s="7" t="e">
        <f>IF(J187=0,E187,INDEX('2'!$J$2:$J$277,O187))</f>
        <v>#NUM!</v>
      </c>
      <c r="AA187" s="7" t="str">
        <f t="shared" si="36"/>
        <v>PC</v>
      </c>
      <c r="AB187" s="7" t="e">
        <f>IF(Q187=0,C187,INDEX('2'!$H$2:$H$300,T187))</f>
        <v>#NUM!</v>
      </c>
      <c r="AC187" s="7" t="e">
        <f>IF(Q187=0,D187,INDEX('2'!$I$2:$I$300,T187))</f>
        <v>#NUM!</v>
      </c>
      <c r="AD187" s="7" t="e">
        <f>IF(Q187=0,E187,INDEX('2'!$J$2:$J$300,T187))</f>
        <v>#NUM!</v>
      </c>
      <c r="AF187" s="7" t="e">
        <f t="shared" si="33"/>
        <v>#NUM!</v>
      </c>
      <c r="AG187" s="7" t="e">
        <f t="shared" si="34"/>
        <v>#NUM!</v>
      </c>
    </row>
    <row r="188" spans="1:33" x14ac:dyDescent="0.35">
      <c r="A188" s="7">
        <v>184</v>
      </c>
      <c r="J188" s="7">
        <v>1</v>
      </c>
      <c r="O188" s="7" t="e">
        <f t="shared" si="35"/>
        <v>#NUM!</v>
      </c>
      <c r="Q188" s="7">
        <v>1</v>
      </c>
      <c r="S188" s="73"/>
      <c r="T188" s="7" t="e">
        <f t="shared" si="32"/>
        <v>#NUM!</v>
      </c>
      <c r="V188" s="7" t="str">
        <f t="shared" si="31"/>
        <v>PC</v>
      </c>
      <c r="W188" s="7" t="e">
        <f>IF(J188=0,C188,INDEX('2'!$H$2:$H$277,O188))</f>
        <v>#NUM!</v>
      </c>
      <c r="X188" s="7" t="e">
        <f>IF(J188=0,D188,INDEX('2'!$I$2:$I$277,O188))</f>
        <v>#NUM!</v>
      </c>
      <c r="Y188" s="7" t="e">
        <f>IF(J188=0,E188,INDEX('2'!$J$2:$J$277,O188))</f>
        <v>#NUM!</v>
      </c>
      <c r="AA188" s="7" t="str">
        <f t="shared" si="36"/>
        <v>PC</v>
      </c>
      <c r="AB188" s="7" t="e">
        <f>IF(Q188=0,C188,INDEX('2'!$H$2:$H$300,T188))</f>
        <v>#NUM!</v>
      </c>
      <c r="AC188" s="7" t="e">
        <f>IF(Q188=0,D188,INDEX('2'!$I$2:$I$300,T188))</f>
        <v>#NUM!</v>
      </c>
      <c r="AD188" s="7" t="e">
        <f>IF(Q188=0,E188,INDEX('2'!$J$2:$J$300,T188))</f>
        <v>#NUM!</v>
      </c>
      <c r="AF188" s="7" t="e">
        <f t="shared" si="33"/>
        <v>#NUM!</v>
      </c>
      <c r="AG188" s="7" t="e">
        <f t="shared" si="34"/>
        <v>#NUM!</v>
      </c>
    </row>
    <row r="189" spans="1:33" x14ac:dyDescent="0.35">
      <c r="A189" s="7">
        <v>185</v>
      </c>
      <c r="J189" s="7">
        <v>1</v>
      </c>
      <c r="O189" s="7" t="e">
        <f t="shared" si="35"/>
        <v>#NUM!</v>
      </c>
      <c r="Q189" s="7">
        <v>1</v>
      </c>
      <c r="S189" s="73"/>
      <c r="T189" s="7" t="e">
        <f t="shared" si="32"/>
        <v>#NUM!</v>
      </c>
      <c r="V189" s="7" t="str">
        <f t="shared" si="31"/>
        <v>PC</v>
      </c>
      <c r="W189" s="7" t="e">
        <f>IF(J189=0,C189,INDEX('2'!$H$2:$H$277,O189))</f>
        <v>#NUM!</v>
      </c>
      <c r="X189" s="7" t="e">
        <f>IF(J189=0,D189,INDEX('2'!$I$2:$I$277,O189))</f>
        <v>#NUM!</v>
      </c>
      <c r="Y189" s="7" t="e">
        <f>IF(J189=0,E189,INDEX('2'!$J$2:$J$277,O189))</f>
        <v>#NUM!</v>
      </c>
      <c r="AA189" s="7" t="str">
        <f t="shared" si="36"/>
        <v>PC</v>
      </c>
      <c r="AB189" s="7" t="e">
        <f>IF(Q189=0,C189,INDEX('2'!$H$2:$H$300,T189))</f>
        <v>#NUM!</v>
      </c>
      <c r="AC189" s="7" t="e">
        <f>IF(Q189=0,D189,INDEX('2'!$I$2:$I$300,T189))</f>
        <v>#NUM!</v>
      </c>
      <c r="AD189" s="7" t="e">
        <f>IF(Q189=0,E189,INDEX('2'!$J$2:$J$300,T189))</f>
        <v>#NUM!</v>
      </c>
      <c r="AF189" s="7" t="e">
        <f t="shared" si="33"/>
        <v>#NUM!</v>
      </c>
      <c r="AG189" s="7" t="e">
        <f t="shared" si="34"/>
        <v>#NUM!</v>
      </c>
    </row>
    <row r="190" spans="1:33" x14ac:dyDescent="0.35">
      <c r="A190" s="7">
        <v>186</v>
      </c>
      <c r="J190" s="7">
        <v>1</v>
      </c>
      <c r="O190" s="7" t="e">
        <f t="shared" si="35"/>
        <v>#NUM!</v>
      </c>
      <c r="Q190" s="7">
        <v>1</v>
      </c>
      <c r="S190" s="73"/>
      <c r="T190" s="7" t="e">
        <f t="shared" si="32"/>
        <v>#NUM!</v>
      </c>
      <c r="V190" s="7" t="str">
        <f t="shared" si="31"/>
        <v>PC</v>
      </c>
      <c r="W190" s="7" t="e">
        <f>IF(J190=0,C190,INDEX('2'!$H$2:$H$277,O190))</f>
        <v>#NUM!</v>
      </c>
      <c r="X190" s="7" t="e">
        <f>IF(J190=0,D190,INDEX('2'!$I$2:$I$277,O190))</f>
        <v>#NUM!</v>
      </c>
      <c r="Y190" s="7" t="e">
        <f>IF(J190=0,E190,INDEX('2'!$J$2:$J$277,O190))</f>
        <v>#NUM!</v>
      </c>
      <c r="AA190" s="7" t="str">
        <f t="shared" si="36"/>
        <v>PC</v>
      </c>
      <c r="AB190" s="7" t="e">
        <f>IF(Q190=0,C190,INDEX('2'!$H$2:$H$300,T190))</f>
        <v>#NUM!</v>
      </c>
      <c r="AC190" s="7" t="e">
        <f>IF(Q190=0,D190,INDEX('2'!$I$2:$I$300,T190))</f>
        <v>#NUM!</v>
      </c>
      <c r="AD190" s="7" t="e">
        <f>IF(Q190=0,E190,INDEX('2'!$J$2:$J$300,T190))</f>
        <v>#NUM!</v>
      </c>
      <c r="AF190" s="7" t="e">
        <f t="shared" si="33"/>
        <v>#NUM!</v>
      </c>
      <c r="AG190" s="7" t="e">
        <f t="shared" si="34"/>
        <v>#NUM!</v>
      </c>
    </row>
    <row r="191" spans="1:33" x14ac:dyDescent="0.35">
      <c r="A191" s="7">
        <v>187</v>
      </c>
      <c r="J191" s="7">
        <v>1</v>
      </c>
      <c r="O191" s="7" t="e">
        <f t="shared" si="35"/>
        <v>#NUM!</v>
      </c>
      <c r="Q191" s="7">
        <v>1</v>
      </c>
      <c r="S191" s="73"/>
      <c r="T191" s="7" t="e">
        <f t="shared" si="32"/>
        <v>#NUM!</v>
      </c>
      <c r="V191" s="7" t="str">
        <f t="shared" si="31"/>
        <v>PC</v>
      </c>
      <c r="W191" s="7" t="e">
        <f>IF(J191=0,C191,INDEX('2'!$H$2:$H$277,O191))</f>
        <v>#NUM!</v>
      </c>
      <c r="X191" s="7" t="e">
        <f>IF(J191=0,D191,INDEX('2'!$I$2:$I$277,O191))</f>
        <v>#NUM!</v>
      </c>
      <c r="Y191" s="7" t="e">
        <f>IF(J191=0,E191,INDEX('2'!$J$2:$J$277,O191))</f>
        <v>#NUM!</v>
      </c>
      <c r="AA191" s="7" t="str">
        <f t="shared" si="36"/>
        <v>PC</v>
      </c>
      <c r="AB191" s="7" t="e">
        <f>IF(Q191=0,C191,INDEX('2'!$H$2:$H$300,T191))</f>
        <v>#NUM!</v>
      </c>
      <c r="AC191" s="7" t="e">
        <f>IF(Q191=0,D191,INDEX('2'!$I$2:$I$300,T191))</f>
        <v>#NUM!</v>
      </c>
      <c r="AD191" s="7" t="e">
        <f>IF(Q191=0,E191,INDEX('2'!$J$2:$J$300,T191))</f>
        <v>#NUM!</v>
      </c>
      <c r="AF191" s="7" t="e">
        <f t="shared" si="33"/>
        <v>#NUM!</v>
      </c>
      <c r="AG191" s="7" t="e">
        <f t="shared" si="34"/>
        <v>#NUM!</v>
      </c>
    </row>
    <row r="192" spans="1:33" x14ac:dyDescent="0.35">
      <c r="A192" s="7">
        <v>188</v>
      </c>
      <c r="J192" s="7">
        <v>1</v>
      </c>
      <c r="O192" s="7" t="e">
        <f t="shared" si="35"/>
        <v>#NUM!</v>
      </c>
      <c r="Q192" s="7">
        <v>1</v>
      </c>
      <c r="S192" s="73"/>
      <c r="T192" s="7" t="e">
        <f t="shared" si="32"/>
        <v>#NUM!</v>
      </c>
      <c r="V192" s="7" t="str">
        <f t="shared" si="31"/>
        <v>PC</v>
      </c>
      <c r="W192" s="7" t="e">
        <f>IF(J192=0,C192,INDEX('2'!$H$2:$H$277,O192))</f>
        <v>#NUM!</v>
      </c>
      <c r="X192" s="7" t="e">
        <f>IF(J192=0,D192,INDEX('2'!$I$2:$I$277,O192))</f>
        <v>#NUM!</v>
      </c>
      <c r="Y192" s="7" t="e">
        <f>IF(J192=0,E192,INDEX('2'!$J$2:$J$277,O192))</f>
        <v>#NUM!</v>
      </c>
      <c r="AA192" s="7" t="str">
        <f t="shared" si="36"/>
        <v>PC</v>
      </c>
      <c r="AB192" s="7" t="e">
        <f>IF(Q192=0,C192,INDEX('2'!$H$2:$H$300,T192))</f>
        <v>#NUM!</v>
      </c>
      <c r="AC192" s="7" t="e">
        <f>IF(Q192=0,D192,INDEX('2'!$I$2:$I$300,T192))</f>
        <v>#NUM!</v>
      </c>
      <c r="AD192" s="7" t="e">
        <f>IF(Q192=0,E192,INDEX('2'!$J$2:$J$300,T192))</f>
        <v>#NUM!</v>
      </c>
      <c r="AF192" s="7" t="e">
        <f t="shared" si="33"/>
        <v>#NUM!</v>
      </c>
      <c r="AG192" s="7" t="e">
        <f t="shared" si="34"/>
        <v>#NUM!</v>
      </c>
    </row>
    <row r="193" spans="1:33" x14ac:dyDescent="0.35">
      <c r="A193" s="7">
        <v>189</v>
      </c>
      <c r="J193" s="7">
        <v>1</v>
      </c>
      <c r="O193" s="7" t="e">
        <f t="shared" si="35"/>
        <v>#NUM!</v>
      </c>
      <c r="Q193" s="7">
        <v>1</v>
      </c>
      <c r="S193" s="73"/>
      <c r="T193" s="7" t="e">
        <f t="shared" si="32"/>
        <v>#NUM!</v>
      </c>
      <c r="V193" s="7" t="str">
        <f t="shared" ref="V193:V244" si="37">IF(J193=0,"C","PC")</f>
        <v>PC</v>
      </c>
      <c r="W193" s="7" t="e">
        <f>IF(J193=0,C193,INDEX('2'!$H$2:$H$277,O193))</f>
        <v>#NUM!</v>
      </c>
      <c r="X193" s="7" t="e">
        <f>IF(J193=0,D193,INDEX('2'!$I$2:$I$277,O193))</f>
        <v>#NUM!</v>
      </c>
      <c r="Y193" s="7" t="e">
        <f>IF(J193=0,E193,INDEX('2'!$J$2:$J$277,O193))</f>
        <v>#NUM!</v>
      </c>
      <c r="AA193" s="7" t="str">
        <f t="shared" si="36"/>
        <v>PC</v>
      </c>
      <c r="AB193" s="7" t="e">
        <f>IF(Q193=0,C193,INDEX('2'!$H$2:$H$300,T193))</f>
        <v>#NUM!</v>
      </c>
      <c r="AC193" s="7" t="e">
        <f>IF(Q193=0,D193,INDEX('2'!$I$2:$I$300,T193))</f>
        <v>#NUM!</v>
      </c>
      <c r="AD193" s="7" t="e">
        <f>IF(Q193=0,E193,INDEX('2'!$J$2:$J$300,T193))</f>
        <v>#NUM!</v>
      </c>
      <c r="AF193" s="7" t="e">
        <f t="shared" si="33"/>
        <v>#NUM!</v>
      </c>
      <c r="AG193" s="7" t="e">
        <f t="shared" si="34"/>
        <v>#NUM!</v>
      </c>
    </row>
    <row r="194" spans="1:33" x14ac:dyDescent="0.35">
      <c r="A194" s="7">
        <v>190</v>
      </c>
      <c r="J194" s="7">
        <v>1</v>
      </c>
      <c r="O194" s="7" t="e">
        <f t="shared" si="35"/>
        <v>#NUM!</v>
      </c>
      <c r="Q194" s="7">
        <v>1</v>
      </c>
      <c r="S194" s="73"/>
      <c r="T194" s="7" t="e">
        <f t="shared" si="32"/>
        <v>#NUM!</v>
      </c>
      <c r="V194" s="7" t="str">
        <f t="shared" si="37"/>
        <v>PC</v>
      </c>
      <c r="W194" s="7" t="e">
        <f>IF(J194=0,C194,INDEX('2'!$H$2:$H$277,O194))</f>
        <v>#NUM!</v>
      </c>
      <c r="X194" s="7" t="e">
        <f>IF(J194=0,D194,INDEX('2'!$I$2:$I$277,O194))</f>
        <v>#NUM!</v>
      </c>
      <c r="Y194" s="7" t="e">
        <f>IF(J194=0,E194,INDEX('2'!$J$2:$J$277,O194))</f>
        <v>#NUM!</v>
      </c>
      <c r="AA194" s="7" t="str">
        <f t="shared" si="36"/>
        <v>PC</v>
      </c>
      <c r="AB194" s="7" t="e">
        <f>IF(Q194=0,C194,INDEX('2'!$H$2:$H$300,T194))</f>
        <v>#NUM!</v>
      </c>
      <c r="AC194" s="7" t="e">
        <f>IF(Q194=0,D194,INDEX('2'!$I$2:$I$300,T194))</f>
        <v>#NUM!</v>
      </c>
      <c r="AD194" s="7" t="e">
        <f>IF(Q194=0,E194,INDEX('2'!$J$2:$J$300,T194))</f>
        <v>#NUM!</v>
      </c>
      <c r="AF194" s="7" t="e">
        <f t="shared" si="33"/>
        <v>#NUM!</v>
      </c>
      <c r="AG194" s="7" t="e">
        <f t="shared" si="34"/>
        <v>#NUM!</v>
      </c>
    </row>
    <row r="195" spans="1:33" x14ac:dyDescent="0.35">
      <c r="A195" s="7">
        <v>191</v>
      </c>
      <c r="J195" s="7">
        <v>1</v>
      </c>
      <c r="O195" s="7" t="e">
        <f t="shared" si="35"/>
        <v>#NUM!</v>
      </c>
      <c r="Q195" s="7">
        <v>1</v>
      </c>
      <c r="S195" s="73"/>
      <c r="T195" s="7" t="e">
        <f t="shared" si="32"/>
        <v>#NUM!</v>
      </c>
      <c r="V195" s="7" t="str">
        <f t="shared" si="37"/>
        <v>PC</v>
      </c>
      <c r="W195" s="7" t="e">
        <f>IF(J195=0,C195,INDEX('2'!$H$2:$H$277,O195))</f>
        <v>#NUM!</v>
      </c>
      <c r="X195" s="7" t="e">
        <f>IF(J195=0,D195,INDEX('2'!$I$2:$I$277,O195))</f>
        <v>#NUM!</v>
      </c>
      <c r="Y195" s="7" t="e">
        <f>IF(J195=0,E195,INDEX('2'!$J$2:$J$277,O195))</f>
        <v>#NUM!</v>
      </c>
      <c r="AA195" s="7" t="str">
        <f t="shared" si="36"/>
        <v>PC</v>
      </c>
      <c r="AB195" s="7" t="e">
        <f>IF(Q195=0,C195,INDEX('2'!$H$2:$H$300,T195))</f>
        <v>#NUM!</v>
      </c>
      <c r="AC195" s="7" t="e">
        <f>IF(Q195=0,D195,INDEX('2'!$I$2:$I$300,T195))</f>
        <v>#NUM!</v>
      </c>
      <c r="AD195" s="7" t="e">
        <f>IF(Q195=0,E195,INDEX('2'!$J$2:$J$300,T195))</f>
        <v>#NUM!</v>
      </c>
      <c r="AF195" s="7" t="e">
        <f t="shared" si="33"/>
        <v>#NUM!</v>
      </c>
      <c r="AG195" s="7" t="e">
        <f t="shared" si="34"/>
        <v>#NUM!</v>
      </c>
    </row>
    <row r="196" spans="1:33" x14ac:dyDescent="0.35">
      <c r="A196" s="7">
        <v>192</v>
      </c>
      <c r="J196" s="7">
        <v>1</v>
      </c>
      <c r="O196" s="7" t="e">
        <f t="shared" si="35"/>
        <v>#NUM!</v>
      </c>
      <c r="Q196" s="7">
        <v>1</v>
      </c>
      <c r="S196" s="73"/>
      <c r="T196" s="7" t="e">
        <f t="shared" ref="T196:T255" si="38">T195+1</f>
        <v>#NUM!</v>
      </c>
      <c r="V196" s="7" t="str">
        <f t="shared" si="37"/>
        <v>PC</v>
      </c>
      <c r="W196" s="7" t="e">
        <f>IF(J196=0,C196,INDEX('2'!$H$2:$H$277,O196))</f>
        <v>#NUM!</v>
      </c>
      <c r="X196" s="7" t="e">
        <f>IF(J196=0,D196,INDEX('2'!$I$2:$I$277,O196))</f>
        <v>#NUM!</v>
      </c>
      <c r="Y196" s="7" t="e">
        <f>IF(J196=0,E196,INDEX('2'!$J$2:$J$277,O196))</f>
        <v>#NUM!</v>
      </c>
      <c r="AA196" s="7" t="str">
        <f t="shared" si="36"/>
        <v>PC</v>
      </c>
      <c r="AB196" s="7" t="e">
        <f>IF(Q196=0,C196,INDEX('2'!$H$2:$H$300,T196))</f>
        <v>#NUM!</v>
      </c>
      <c r="AC196" s="7" t="e">
        <f>IF(Q196=0,D196,INDEX('2'!$I$2:$I$300,T196))</f>
        <v>#NUM!</v>
      </c>
      <c r="AD196" s="7" t="e">
        <f>IF(Q196=0,E196,INDEX('2'!$J$2:$J$300,T196))</f>
        <v>#NUM!</v>
      </c>
      <c r="AF196" s="7" t="e">
        <f t="shared" ref="AF196:AF255" si="39">IF(X196=800,A196,1000)</f>
        <v>#NUM!</v>
      </c>
      <c r="AG196" s="7" t="e">
        <f t="shared" ref="AG196:AG255" si="40">IF(AC196=800,A196,1000)</f>
        <v>#NUM!</v>
      </c>
    </row>
    <row r="197" spans="1:33" x14ac:dyDescent="0.35">
      <c r="A197" s="7">
        <v>193</v>
      </c>
      <c r="J197" s="7">
        <v>1</v>
      </c>
      <c r="O197" s="7" t="e">
        <f t="shared" ref="O197:O255" si="41">IF(L197&gt;0,N197,O196+1)</f>
        <v>#NUM!</v>
      </c>
      <c r="Q197" s="7">
        <v>1</v>
      </c>
      <c r="S197" s="73"/>
      <c r="T197" s="7" t="e">
        <f t="shared" si="38"/>
        <v>#NUM!</v>
      </c>
      <c r="V197" s="7" t="str">
        <f t="shared" si="37"/>
        <v>PC</v>
      </c>
      <c r="W197" s="7" t="e">
        <f>IF(J197=0,C197,INDEX('2'!$H$2:$H$277,O197))</f>
        <v>#NUM!</v>
      </c>
      <c r="X197" s="7" t="e">
        <f>IF(J197=0,D197,INDEX('2'!$I$2:$I$277,O197))</f>
        <v>#NUM!</v>
      </c>
      <c r="Y197" s="7" t="e">
        <f>IF(J197=0,E197,INDEX('2'!$J$2:$J$277,O197))</f>
        <v>#NUM!</v>
      </c>
      <c r="AA197" s="7" t="str">
        <f t="shared" ref="AA197:AA255" si="42">IF(Q197=0,"C","PC")</f>
        <v>PC</v>
      </c>
      <c r="AB197" s="7" t="e">
        <f>IF(Q197=0,C197,INDEX('2'!$H$2:$H$300,T197))</f>
        <v>#NUM!</v>
      </c>
      <c r="AC197" s="7" t="e">
        <f>IF(Q197=0,D197,INDEX('2'!$I$2:$I$300,T197))</f>
        <v>#NUM!</v>
      </c>
      <c r="AD197" s="7" t="e">
        <f>IF(Q197=0,E197,INDEX('2'!$J$2:$J$300,T197))</f>
        <v>#NUM!</v>
      </c>
      <c r="AF197" s="7" t="e">
        <f t="shared" si="39"/>
        <v>#NUM!</v>
      </c>
      <c r="AG197" s="7" t="e">
        <f t="shared" si="40"/>
        <v>#NUM!</v>
      </c>
    </row>
    <row r="198" spans="1:33" x14ac:dyDescent="0.35">
      <c r="A198" s="7">
        <v>194</v>
      </c>
      <c r="J198" s="7">
        <v>1</v>
      </c>
      <c r="O198" s="7" t="e">
        <f t="shared" si="41"/>
        <v>#NUM!</v>
      </c>
      <c r="Q198" s="7">
        <v>1</v>
      </c>
      <c r="S198" s="73"/>
      <c r="T198" s="7" t="e">
        <f t="shared" si="38"/>
        <v>#NUM!</v>
      </c>
      <c r="V198" s="7" t="str">
        <f t="shared" si="37"/>
        <v>PC</v>
      </c>
      <c r="W198" s="7" t="e">
        <f>IF(J198=0,C198,INDEX('2'!$H$2:$H$277,O198))</f>
        <v>#NUM!</v>
      </c>
      <c r="X198" s="7" t="e">
        <f>IF(J198=0,D198,INDEX('2'!$I$2:$I$277,O198))</f>
        <v>#NUM!</v>
      </c>
      <c r="Y198" s="7" t="e">
        <f>IF(J198=0,E198,INDEX('2'!$J$2:$J$277,O198))</f>
        <v>#NUM!</v>
      </c>
      <c r="AA198" s="7" t="str">
        <f t="shared" si="42"/>
        <v>PC</v>
      </c>
      <c r="AB198" s="7" t="e">
        <f>IF(Q198=0,C198,INDEX('2'!$H$2:$H$300,T198))</f>
        <v>#NUM!</v>
      </c>
      <c r="AC198" s="7" t="e">
        <f>IF(Q198=0,D198,INDEX('2'!$I$2:$I$300,T198))</f>
        <v>#NUM!</v>
      </c>
      <c r="AD198" s="7" t="e">
        <f>IF(Q198=0,E198,INDEX('2'!$J$2:$J$300,T198))</f>
        <v>#NUM!</v>
      </c>
      <c r="AF198" s="7" t="e">
        <f t="shared" si="39"/>
        <v>#NUM!</v>
      </c>
      <c r="AG198" s="7" t="e">
        <f t="shared" si="40"/>
        <v>#NUM!</v>
      </c>
    </row>
    <row r="199" spans="1:33" x14ac:dyDescent="0.35">
      <c r="A199" s="7">
        <v>195</v>
      </c>
      <c r="J199" s="7">
        <v>1</v>
      </c>
      <c r="O199" s="7" t="e">
        <f t="shared" si="41"/>
        <v>#NUM!</v>
      </c>
      <c r="Q199" s="7">
        <v>1</v>
      </c>
      <c r="S199" s="73"/>
      <c r="T199" s="7" t="e">
        <f t="shared" si="38"/>
        <v>#NUM!</v>
      </c>
      <c r="V199" s="7" t="str">
        <f t="shared" si="37"/>
        <v>PC</v>
      </c>
      <c r="W199" s="7" t="e">
        <f>IF(J199=0,C199,INDEX('2'!$H$2:$H$277,O199))</f>
        <v>#NUM!</v>
      </c>
      <c r="X199" s="7" t="e">
        <f>IF(J199=0,D199,INDEX('2'!$I$2:$I$277,O199))</f>
        <v>#NUM!</v>
      </c>
      <c r="Y199" s="7" t="e">
        <f>IF(J199=0,E199,INDEX('2'!$J$2:$J$277,O199))</f>
        <v>#NUM!</v>
      </c>
      <c r="AA199" s="7" t="str">
        <f t="shared" si="42"/>
        <v>PC</v>
      </c>
      <c r="AB199" s="7" t="e">
        <f>IF(Q199=0,C199,INDEX('2'!$H$2:$H$300,T199))</f>
        <v>#NUM!</v>
      </c>
      <c r="AC199" s="7" t="e">
        <f>IF(Q199=0,D199,INDEX('2'!$I$2:$I$300,T199))</f>
        <v>#NUM!</v>
      </c>
      <c r="AD199" s="7" t="e">
        <f>IF(Q199=0,E199,INDEX('2'!$J$2:$J$300,T199))</f>
        <v>#NUM!</v>
      </c>
      <c r="AF199" s="7" t="e">
        <f t="shared" si="39"/>
        <v>#NUM!</v>
      </c>
      <c r="AG199" s="7" t="e">
        <f t="shared" si="40"/>
        <v>#NUM!</v>
      </c>
    </row>
    <row r="200" spans="1:33" x14ac:dyDescent="0.35">
      <c r="A200" s="7">
        <v>196</v>
      </c>
      <c r="J200" s="7">
        <v>1</v>
      </c>
      <c r="O200" s="7" t="e">
        <f t="shared" si="41"/>
        <v>#NUM!</v>
      </c>
      <c r="Q200" s="7">
        <v>1</v>
      </c>
      <c r="S200" s="73"/>
      <c r="T200" s="7" t="e">
        <f t="shared" si="38"/>
        <v>#NUM!</v>
      </c>
      <c r="V200" s="7" t="str">
        <f t="shared" si="37"/>
        <v>PC</v>
      </c>
      <c r="W200" s="7" t="e">
        <f>IF(J200=0,C200,INDEX('2'!$H$2:$H$277,O200))</f>
        <v>#NUM!</v>
      </c>
      <c r="X200" s="7" t="e">
        <f>IF(J200=0,D200,INDEX('2'!$I$2:$I$277,O200))</f>
        <v>#NUM!</v>
      </c>
      <c r="Y200" s="7" t="e">
        <f>IF(J200=0,E200,INDEX('2'!$J$2:$J$277,O200))</f>
        <v>#NUM!</v>
      </c>
      <c r="AA200" s="7" t="str">
        <f t="shared" si="42"/>
        <v>PC</v>
      </c>
      <c r="AB200" s="7" t="e">
        <f>IF(Q200=0,C200,INDEX('2'!$H$2:$H$300,T200))</f>
        <v>#NUM!</v>
      </c>
      <c r="AC200" s="7" t="e">
        <f>IF(Q200=0,D200,INDEX('2'!$I$2:$I$300,T200))</f>
        <v>#NUM!</v>
      </c>
      <c r="AD200" s="7" t="e">
        <f>IF(Q200=0,E200,INDEX('2'!$J$2:$J$300,T200))</f>
        <v>#NUM!</v>
      </c>
      <c r="AF200" s="7" t="e">
        <f t="shared" si="39"/>
        <v>#NUM!</v>
      </c>
      <c r="AG200" s="7" t="e">
        <f t="shared" si="40"/>
        <v>#NUM!</v>
      </c>
    </row>
    <row r="201" spans="1:33" x14ac:dyDescent="0.35">
      <c r="A201" s="7">
        <v>197</v>
      </c>
      <c r="J201" s="7">
        <v>1</v>
      </c>
      <c r="O201" s="7" t="e">
        <f t="shared" si="41"/>
        <v>#NUM!</v>
      </c>
      <c r="Q201" s="7">
        <v>1</v>
      </c>
      <c r="S201" s="73"/>
      <c r="T201" s="7" t="e">
        <f t="shared" si="38"/>
        <v>#NUM!</v>
      </c>
      <c r="V201" s="7" t="str">
        <f t="shared" si="37"/>
        <v>PC</v>
      </c>
      <c r="W201" s="7" t="e">
        <f>IF(J201=0,C201,INDEX('2'!$H$2:$H$277,O201))</f>
        <v>#NUM!</v>
      </c>
      <c r="X201" s="7" t="e">
        <f>IF(J201=0,D201,INDEX('2'!$I$2:$I$277,O201))</f>
        <v>#NUM!</v>
      </c>
      <c r="Y201" s="7" t="e">
        <f>IF(J201=0,E201,INDEX('2'!$J$2:$J$277,O201))</f>
        <v>#NUM!</v>
      </c>
      <c r="AA201" s="7" t="str">
        <f t="shared" si="42"/>
        <v>PC</v>
      </c>
      <c r="AB201" s="7" t="e">
        <f>IF(Q201=0,C201,INDEX('2'!$H$2:$H$300,T201))</f>
        <v>#NUM!</v>
      </c>
      <c r="AC201" s="7" t="e">
        <f>IF(Q201=0,D201,INDEX('2'!$I$2:$I$300,T201))</f>
        <v>#NUM!</v>
      </c>
      <c r="AD201" s="7" t="e">
        <f>IF(Q201=0,E201,INDEX('2'!$J$2:$J$300,T201))</f>
        <v>#NUM!</v>
      </c>
      <c r="AF201" s="7" t="e">
        <f t="shared" si="39"/>
        <v>#NUM!</v>
      </c>
      <c r="AG201" s="7" t="e">
        <f t="shared" si="40"/>
        <v>#NUM!</v>
      </c>
    </row>
    <row r="202" spans="1:33" x14ac:dyDescent="0.35">
      <c r="A202" s="7">
        <v>198</v>
      </c>
      <c r="J202" s="7">
        <v>1</v>
      </c>
      <c r="O202" s="7" t="e">
        <f t="shared" si="41"/>
        <v>#NUM!</v>
      </c>
      <c r="Q202" s="7">
        <v>1</v>
      </c>
      <c r="S202" s="73"/>
      <c r="T202" s="7" t="e">
        <f t="shared" si="38"/>
        <v>#NUM!</v>
      </c>
      <c r="V202" s="7" t="str">
        <f t="shared" si="37"/>
        <v>PC</v>
      </c>
      <c r="W202" s="7" t="e">
        <f>IF(J202=0,C202,INDEX('2'!$H$2:$H$277,O202))</f>
        <v>#NUM!</v>
      </c>
      <c r="X202" s="7" t="e">
        <f>IF(J202=0,D202,INDEX('2'!$I$2:$I$277,O202))</f>
        <v>#NUM!</v>
      </c>
      <c r="Y202" s="7" t="e">
        <f>IF(J202=0,E202,INDEX('2'!$J$2:$J$277,O202))</f>
        <v>#NUM!</v>
      </c>
      <c r="AA202" s="7" t="str">
        <f t="shared" si="42"/>
        <v>PC</v>
      </c>
      <c r="AB202" s="7" t="e">
        <f>IF(Q202=0,C202,INDEX('2'!$H$2:$H$300,T202))</f>
        <v>#NUM!</v>
      </c>
      <c r="AC202" s="7" t="e">
        <f>IF(Q202=0,D202,INDEX('2'!$I$2:$I$300,T202))</f>
        <v>#NUM!</v>
      </c>
      <c r="AD202" s="7" t="e">
        <f>IF(Q202=0,E202,INDEX('2'!$J$2:$J$300,T202))</f>
        <v>#NUM!</v>
      </c>
      <c r="AF202" s="7" t="e">
        <f t="shared" si="39"/>
        <v>#NUM!</v>
      </c>
      <c r="AG202" s="7" t="e">
        <f t="shared" si="40"/>
        <v>#NUM!</v>
      </c>
    </row>
    <row r="203" spans="1:33" x14ac:dyDescent="0.35">
      <c r="A203" s="7">
        <v>199</v>
      </c>
      <c r="J203" s="7">
        <v>1</v>
      </c>
      <c r="O203" s="7" t="e">
        <f t="shared" si="41"/>
        <v>#NUM!</v>
      </c>
      <c r="Q203" s="7">
        <v>1</v>
      </c>
      <c r="S203" s="73"/>
      <c r="T203" s="7" t="e">
        <f t="shared" si="38"/>
        <v>#NUM!</v>
      </c>
      <c r="V203" s="7" t="str">
        <f t="shared" si="37"/>
        <v>PC</v>
      </c>
      <c r="W203" s="7" t="e">
        <f>IF(J203=0,C203,INDEX('2'!$H$2:$H$277,O203))</f>
        <v>#NUM!</v>
      </c>
      <c r="X203" s="7" t="e">
        <f>IF(J203=0,D203,INDEX('2'!$I$2:$I$277,O203))</f>
        <v>#NUM!</v>
      </c>
      <c r="Y203" s="7" t="e">
        <f>IF(J203=0,E203,INDEX('2'!$J$2:$J$277,O203))</f>
        <v>#NUM!</v>
      </c>
      <c r="AA203" s="7" t="str">
        <f t="shared" si="42"/>
        <v>PC</v>
      </c>
      <c r="AB203" s="7" t="e">
        <f>IF(Q203=0,C203,INDEX('2'!$H$2:$H$300,T203))</f>
        <v>#NUM!</v>
      </c>
      <c r="AC203" s="7" t="e">
        <f>IF(Q203=0,D203,INDEX('2'!$I$2:$I$300,T203))</f>
        <v>#NUM!</v>
      </c>
      <c r="AD203" s="7" t="e">
        <f>IF(Q203=0,E203,INDEX('2'!$J$2:$J$300,T203))</f>
        <v>#NUM!</v>
      </c>
      <c r="AF203" s="7" t="e">
        <f t="shared" si="39"/>
        <v>#NUM!</v>
      </c>
      <c r="AG203" s="7" t="e">
        <f t="shared" si="40"/>
        <v>#NUM!</v>
      </c>
    </row>
    <row r="204" spans="1:33" x14ac:dyDescent="0.35">
      <c r="A204" s="7">
        <v>200</v>
      </c>
      <c r="J204" s="7">
        <v>1</v>
      </c>
      <c r="O204" s="7" t="e">
        <f t="shared" si="41"/>
        <v>#NUM!</v>
      </c>
      <c r="Q204" s="7">
        <v>1</v>
      </c>
      <c r="S204" s="73"/>
      <c r="T204" s="7" t="e">
        <f t="shared" si="38"/>
        <v>#NUM!</v>
      </c>
      <c r="V204" s="7" t="str">
        <f t="shared" si="37"/>
        <v>PC</v>
      </c>
      <c r="W204" s="7" t="e">
        <f>IF(J204=0,C204,INDEX('2'!$H$2:$H$277,O204))</f>
        <v>#NUM!</v>
      </c>
      <c r="X204" s="7" t="e">
        <f>IF(J204=0,D204,INDEX('2'!$I$2:$I$277,O204))</f>
        <v>#NUM!</v>
      </c>
      <c r="Y204" s="7" t="e">
        <f>IF(J204=0,E204,INDEX('2'!$J$2:$J$277,O204))</f>
        <v>#NUM!</v>
      </c>
      <c r="AA204" s="7" t="str">
        <f t="shared" si="42"/>
        <v>PC</v>
      </c>
      <c r="AB204" s="7" t="e">
        <f>IF(Q204=0,C204,INDEX('2'!$H$2:$H$300,T204))</f>
        <v>#NUM!</v>
      </c>
      <c r="AC204" s="7" t="e">
        <f>IF(Q204=0,D204,INDEX('2'!$I$2:$I$300,T204))</f>
        <v>#NUM!</v>
      </c>
      <c r="AD204" s="7" t="e">
        <f>IF(Q204=0,E204,INDEX('2'!$J$2:$J$300,T204))</f>
        <v>#NUM!</v>
      </c>
      <c r="AF204" s="7" t="e">
        <f t="shared" si="39"/>
        <v>#NUM!</v>
      </c>
      <c r="AG204" s="7" t="e">
        <f t="shared" si="40"/>
        <v>#NUM!</v>
      </c>
    </row>
    <row r="205" spans="1:33" x14ac:dyDescent="0.35">
      <c r="A205" s="7">
        <v>201</v>
      </c>
      <c r="J205" s="7">
        <v>1</v>
      </c>
      <c r="O205" s="7" t="e">
        <f t="shared" si="41"/>
        <v>#NUM!</v>
      </c>
      <c r="Q205" s="7">
        <v>1</v>
      </c>
      <c r="S205" s="73"/>
      <c r="T205" s="7" t="e">
        <f t="shared" si="38"/>
        <v>#NUM!</v>
      </c>
      <c r="V205" s="7" t="str">
        <f t="shared" si="37"/>
        <v>PC</v>
      </c>
      <c r="W205" s="7" t="e">
        <f>IF(J205=0,C205,INDEX('2'!$H$2:$H$277,O205))</f>
        <v>#NUM!</v>
      </c>
      <c r="X205" s="7" t="e">
        <f>IF(J205=0,D205,INDEX('2'!$I$2:$I$277,O205))</f>
        <v>#NUM!</v>
      </c>
      <c r="Y205" s="7" t="e">
        <f>IF(J205=0,E205,INDEX('2'!$J$2:$J$277,O205))</f>
        <v>#NUM!</v>
      </c>
      <c r="AA205" s="7" t="str">
        <f t="shared" si="42"/>
        <v>PC</v>
      </c>
      <c r="AB205" s="7" t="e">
        <f>IF(Q205=0,C205,INDEX('2'!$H$2:$H$300,T205))</f>
        <v>#NUM!</v>
      </c>
      <c r="AC205" s="7" t="e">
        <f>IF(Q205=0,D205,INDEX('2'!$I$2:$I$300,T205))</f>
        <v>#NUM!</v>
      </c>
      <c r="AD205" s="7" t="e">
        <f>IF(Q205=0,E205,INDEX('2'!$J$2:$J$300,T205))</f>
        <v>#NUM!</v>
      </c>
      <c r="AF205" s="7" t="e">
        <f t="shared" si="39"/>
        <v>#NUM!</v>
      </c>
      <c r="AG205" s="7" t="e">
        <f t="shared" si="40"/>
        <v>#NUM!</v>
      </c>
    </row>
    <row r="206" spans="1:33" x14ac:dyDescent="0.35">
      <c r="A206" s="7">
        <v>202</v>
      </c>
      <c r="J206" s="7">
        <v>1</v>
      </c>
      <c r="O206" s="7" t="e">
        <f t="shared" si="41"/>
        <v>#NUM!</v>
      </c>
      <c r="Q206" s="7">
        <v>1</v>
      </c>
      <c r="S206" s="73"/>
      <c r="T206" s="7" t="e">
        <f t="shared" si="38"/>
        <v>#NUM!</v>
      </c>
      <c r="V206" s="7" t="str">
        <f t="shared" si="37"/>
        <v>PC</v>
      </c>
      <c r="W206" s="7" t="e">
        <f>IF(J206=0,C206,INDEX('2'!$H$2:$H$277,O206))</f>
        <v>#NUM!</v>
      </c>
      <c r="X206" s="7" t="e">
        <f>IF(J206=0,D206,INDEX('2'!$I$2:$I$277,O206))</f>
        <v>#NUM!</v>
      </c>
      <c r="Y206" s="7" t="e">
        <f>IF(J206=0,E206,INDEX('2'!$J$2:$J$277,O206))</f>
        <v>#NUM!</v>
      </c>
      <c r="AA206" s="7" t="str">
        <f t="shared" si="42"/>
        <v>PC</v>
      </c>
      <c r="AB206" s="7" t="e">
        <f>IF(Q206=0,C206,INDEX('2'!$H$2:$H$300,T206))</f>
        <v>#NUM!</v>
      </c>
      <c r="AC206" s="7" t="e">
        <f>IF(Q206=0,D206,INDEX('2'!$I$2:$I$300,T206))</f>
        <v>#NUM!</v>
      </c>
      <c r="AD206" s="7" t="e">
        <f>IF(Q206=0,E206,INDEX('2'!$J$2:$J$300,T206))</f>
        <v>#NUM!</v>
      </c>
      <c r="AF206" s="7" t="e">
        <f t="shared" si="39"/>
        <v>#NUM!</v>
      </c>
      <c r="AG206" s="7" t="e">
        <f t="shared" si="40"/>
        <v>#NUM!</v>
      </c>
    </row>
    <row r="207" spans="1:33" x14ac:dyDescent="0.35">
      <c r="A207" s="7">
        <v>203</v>
      </c>
      <c r="J207" s="7">
        <v>1</v>
      </c>
      <c r="O207" s="7" t="e">
        <f t="shared" si="41"/>
        <v>#NUM!</v>
      </c>
      <c r="Q207" s="7">
        <v>1</v>
      </c>
      <c r="S207" s="73"/>
      <c r="T207" s="7" t="e">
        <f t="shared" si="38"/>
        <v>#NUM!</v>
      </c>
      <c r="V207" s="7" t="str">
        <f t="shared" si="37"/>
        <v>PC</v>
      </c>
      <c r="W207" s="7" t="e">
        <f>IF(J207=0,C207,INDEX('2'!$H$2:$H$277,O207))</f>
        <v>#NUM!</v>
      </c>
      <c r="X207" s="7" t="e">
        <f>IF(J207=0,D207,INDEX('2'!$I$2:$I$277,O207))</f>
        <v>#NUM!</v>
      </c>
      <c r="Y207" s="7" t="e">
        <f>IF(J207=0,E207,INDEX('2'!$J$2:$J$277,O207))</f>
        <v>#NUM!</v>
      </c>
      <c r="AA207" s="7" t="str">
        <f t="shared" si="42"/>
        <v>PC</v>
      </c>
      <c r="AB207" s="7" t="e">
        <f>IF(Q207=0,C207,INDEX('2'!$H$2:$H$300,T207))</f>
        <v>#NUM!</v>
      </c>
      <c r="AC207" s="7" t="e">
        <f>IF(Q207=0,D207,INDEX('2'!$I$2:$I$300,T207))</f>
        <v>#NUM!</v>
      </c>
      <c r="AD207" s="7" t="e">
        <f>IF(Q207=0,E207,INDEX('2'!$J$2:$J$300,T207))</f>
        <v>#NUM!</v>
      </c>
      <c r="AF207" s="7" t="e">
        <f t="shared" si="39"/>
        <v>#NUM!</v>
      </c>
      <c r="AG207" s="7" t="e">
        <f t="shared" si="40"/>
        <v>#NUM!</v>
      </c>
    </row>
    <row r="208" spans="1:33" x14ac:dyDescent="0.35">
      <c r="A208" s="7">
        <v>204</v>
      </c>
      <c r="J208" s="7">
        <v>1</v>
      </c>
      <c r="O208" s="7" t="e">
        <f t="shared" si="41"/>
        <v>#NUM!</v>
      </c>
      <c r="Q208" s="7">
        <v>1</v>
      </c>
      <c r="S208" s="73"/>
      <c r="T208" s="7" t="e">
        <f t="shared" si="38"/>
        <v>#NUM!</v>
      </c>
      <c r="V208" s="7" t="str">
        <f t="shared" si="37"/>
        <v>PC</v>
      </c>
      <c r="W208" s="7" t="e">
        <f>IF(J208=0,C208,INDEX('2'!$H$2:$H$277,O208))</f>
        <v>#NUM!</v>
      </c>
      <c r="X208" s="7" t="e">
        <f>IF(J208=0,D208,INDEX('2'!$I$2:$I$277,O208))</f>
        <v>#NUM!</v>
      </c>
      <c r="Y208" s="7" t="e">
        <f>IF(J208=0,E208,INDEX('2'!$J$2:$J$277,O208))</f>
        <v>#NUM!</v>
      </c>
      <c r="AA208" s="7" t="str">
        <f t="shared" si="42"/>
        <v>PC</v>
      </c>
      <c r="AB208" s="7" t="e">
        <f>IF(Q208=0,C208,INDEX('2'!$H$2:$H$300,T208))</f>
        <v>#NUM!</v>
      </c>
      <c r="AC208" s="7" t="e">
        <f>IF(Q208=0,D208,INDEX('2'!$I$2:$I$300,T208))</f>
        <v>#NUM!</v>
      </c>
      <c r="AD208" s="7" t="e">
        <f>IF(Q208=0,E208,INDEX('2'!$J$2:$J$300,T208))</f>
        <v>#NUM!</v>
      </c>
      <c r="AF208" s="7" t="e">
        <f t="shared" si="39"/>
        <v>#NUM!</v>
      </c>
      <c r="AG208" s="7" t="e">
        <f t="shared" si="40"/>
        <v>#NUM!</v>
      </c>
    </row>
    <row r="209" spans="1:33" x14ac:dyDescent="0.35">
      <c r="A209" s="7">
        <v>205</v>
      </c>
      <c r="J209" s="7">
        <v>1</v>
      </c>
      <c r="O209" s="7" t="e">
        <f t="shared" si="41"/>
        <v>#NUM!</v>
      </c>
      <c r="Q209" s="7">
        <v>1</v>
      </c>
      <c r="S209" s="73"/>
      <c r="T209" s="7" t="e">
        <f t="shared" si="38"/>
        <v>#NUM!</v>
      </c>
      <c r="V209" s="7" t="str">
        <f t="shared" si="37"/>
        <v>PC</v>
      </c>
      <c r="W209" s="7" t="e">
        <f>IF(J209=0,C209,INDEX('2'!$H$2:$H$277,O209))</f>
        <v>#NUM!</v>
      </c>
      <c r="X209" s="7" t="e">
        <f>IF(J209=0,D209,INDEX('2'!$I$2:$I$277,O209))</f>
        <v>#NUM!</v>
      </c>
      <c r="Y209" s="7" t="e">
        <f>IF(J209=0,E209,INDEX('2'!$J$2:$J$277,O209))</f>
        <v>#NUM!</v>
      </c>
      <c r="AA209" s="7" t="str">
        <f t="shared" si="42"/>
        <v>PC</v>
      </c>
      <c r="AB209" s="7" t="e">
        <f>IF(Q209=0,C209,INDEX('2'!$H$2:$H$300,T209))</f>
        <v>#NUM!</v>
      </c>
      <c r="AC209" s="7" t="e">
        <f>IF(Q209=0,D209,INDEX('2'!$I$2:$I$300,T209))</f>
        <v>#NUM!</v>
      </c>
      <c r="AD209" s="7" t="e">
        <f>IF(Q209=0,E209,INDEX('2'!$J$2:$J$300,T209))</f>
        <v>#NUM!</v>
      </c>
      <c r="AF209" s="7" t="e">
        <f t="shared" si="39"/>
        <v>#NUM!</v>
      </c>
      <c r="AG209" s="7" t="e">
        <f t="shared" si="40"/>
        <v>#NUM!</v>
      </c>
    </row>
    <row r="210" spans="1:33" x14ac:dyDescent="0.35">
      <c r="A210" s="7">
        <v>206</v>
      </c>
      <c r="J210" s="7">
        <v>1</v>
      </c>
      <c r="O210" s="7" t="e">
        <f t="shared" si="41"/>
        <v>#NUM!</v>
      </c>
      <c r="Q210" s="7">
        <v>1</v>
      </c>
      <c r="S210" s="73"/>
      <c r="T210" s="7" t="e">
        <f t="shared" si="38"/>
        <v>#NUM!</v>
      </c>
      <c r="V210" s="7" t="str">
        <f t="shared" si="37"/>
        <v>PC</v>
      </c>
      <c r="W210" s="7" t="e">
        <f>IF(J210=0,C210,INDEX('2'!$H$2:$H$277,O210))</f>
        <v>#NUM!</v>
      </c>
      <c r="X210" s="7" t="e">
        <f>IF(J210=0,D210,INDEX('2'!$I$2:$I$277,O210))</f>
        <v>#NUM!</v>
      </c>
      <c r="Y210" s="7" t="e">
        <f>IF(J210=0,E210,INDEX('2'!$J$2:$J$277,O210))</f>
        <v>#NUM!</v>
      </c>
      <c r="AA210" s="7" t="str">
        <f t="shared" si="42"/>
        <v>PC</v>
      </c>
      <c r="AB210" s="7" t="e">
        <f>IF(Q210=0,C210,INDEX('2'!$H$2:$H$300,T210))</f>
        <v>#NUM!</v>
      </c>
      <c r="AC210" s="7" t="e">
        <f>IF(Q210=0,D210,INDEX('2'!$I$2:$I$300,T210))</f>
        <v>#NUM!</v>
      </c>
      <c r="AD210" s="7" t="e">
        <f>IF(Q210=0,E210,INDEX('2'!$J$2:$J$300,T210))</f>
        <v>#NUM!</v>
      </c>
      <c r="AF210" s="7" t="e">
        <f t="shared" si="39"/>
        <v>#NUM!</v>
      </c>
      <c r="AG210" s="7" t="e">
        <f t="shared" si="40"/>
        <v>#NUM!</v>
      </c>
    </row>
    <row r="211" spans="1:33" x14ac:dyDescent="0.35">
      <c r="A211" s="7">
        <v>207</v>
      </c>
      <c r="J211" s="7">
        <v>1</v>
      </c>
      <c r="O211" s="7" t="e">
        <f t="shared" si="41"/>
        <v>#NUM!</v>
      </c>
      <c r="Q211" s="7">
        <v>1</v>
      </c>
      <c r="S211" s="73"/>
      <c r="T211" s="7" t="e">
        <f t="shared" si="38"/>
        <v>#NUM!</v>
      </c>
      <c r="V211" s="7" t="str">
        <f t="shared" si="37"/>
        <v>PC</v>
      </c>
      <c r="W211" s="7" t="e">
        <f>IF(J211=0,C211,INDEX('2'!$H$2:$H$277,O211))</f>
        <v>#NUM!</v>
      </c>
      <c r="X211" s="7" t="e">
        <f>IF(J211=0,D211,INDEX('2'!$I$2:$I$277,O211))</f>
        <v>#NUM!</v>
      </c>
      <c r="Y211" s="7" t="e">
        <f>IF(J211=0,E211,INDEX('2'!$J$2:$J$277,O211))</f>
        <v>#NUM!</v>
      </c>
      <c r="AA211" s="7" t="str">
        <f t="shared" si="42"/>
        <v>PC</v>
      </c>
      <c r="AB211" s="7" t="e">
        <f>IF(Q211=0,C211,INDEX('2'!$H$2:$H$300,T211))</f>
        <v>#NUM!</v>
      </c>
      <c r="AC211" s="7" t="e">
        <f>IF(Q211=0,D211,INDEX('2'!$I$2:$I$300,T211))</f>
        <v>#NUM!</v>
      </c>
      <c r="AD211" s="7" t="e">
        <f>IF(Q211=0,E211,INDEX('2'!$J$2:$J$300,T211))</f>
        <v>#NUM!</v>
      </c>
      <c r="AF211" s="7" t="e">
        <f t="shared" si="39"/>
        <v>#NUM!</v>
      </c>
      <c r="AG211" s="7" t="e">
        <f t="shared" si="40"/>
        <v>#NUM!</v>
      </c>
    </row>
    <row r="212" spans="1:33" x14ac:dyDescent="0.35">
      <c r="A212" s="7">
        <v>208</v>
      </c>
      <c r="J212" s="7">
        <v>1</v>
      </c>
      <c r="O212" s="7" t="e">
        <f t="shared" si="41"/>
        <v>#NUM!</v>
      </c>
      <c r="Q212" s="7">
        <v>1</v>
      </c>
      <c r="S212" s="73"/>
      <c r="T212" s="7" t="e">
        <f t="shared" si="38"/>
        <v>#NUM!</v>
      </c>
      <c r="V212" s="7" t="str">
        <f t="shared" si="37"/>
        <v>PC</v>
      </c>
      <c r="W212" s="7" t="e">
        <f>IF(J212=0,C212,INDEX('2'!$H$2:$H$277,O212))</f>
        <v>#NUM!</v>
      </c>
      <c r="X212" s="7" t="e">
        <f>IF(J212=0,D212,INDEX('2'!$I$2:$I$277,O212))</f>
        <v>#NUM!</v>
      </c>
      <c r="Y212" s="7" t="e">
        <f>IF(J212=0,E212,INDEX('2'!$J$2:$J$277,O212))</f>
        <v>#NUM!</v>
      </c>
      <c r="AA212" s="7" t="str">
        <f t="shared" si="42"/>
        <v>PC</v>
      </c>
      <c r="AB212" s="7" t="e">
        <f>IF(Q212=0,C212,INDEX('2'!$H$2:$H$300,T212))</f>
        <v>#NUM!</v>
      </c>
      <c r="AC212" s="7" t="e">
        <f>IF(Q212=0,D212,INDEX('2'!$I$2:$I$300,T212))</f>
        <v>#NUM!</v>
      </c>
      <c r="AD212" s="7" t="e">
        <f>IF(Q212=0,E212,INDEX('2'!$J$2:$J$300,T212))</f>
        <v>#NUM!</v>
      </c>
      <c r="AF212" s="7" t="e">
        <f t="shared" si="39"/>
        <v>#NUM!</v>
      </c>
      <c r="AG212" s="7" t="e">
        <f t="shared" si="40"/>
        <v>#NUM!</v>
      </c>
    </row>
    <row r="213" spans="1:33" x14ac:dyDescent="0.35">
      <c r="A213" s="7">
        <v>209</v>
      </c>
      <c r="J213" s="7">
        <v>1</v>
      </c>
      <c r="O213" s="7" t="e">
        <f t="shared" si="41"/>
        <v>#NUM!</v>
      </c>
      <c r="Q213" s="7">
        <v>1</v>
      </c>
      <c r="S213" s="73"/>
      <c r="T213" s="7" t="e">
        <f t="shared" si="38"/>
        <v>#NUM!</v>
      </c>
      <c r="V213" s="7" t="str">
        <f t="shared" si="37"/>
        <v>PC</v>
      </c>
      <c r="W213" s="7" t="e">
        <f>IF(J213=0,C213,INDEX('2'!$H$2:$H$277,O213))</f>
        <v>#NUM!</v>
      </c>
      <c r="X213" s="7" t="e">
        <f>IF(J213=0,D213,INDEX('2'!$I$2:$I$277,O213))</f>
        <v>#NUM!</v>
      </c>
      <c r="Y213" s="7" t="e">
        <f>IF(J213=0,E213,INDEX('2'!$J$2:$J$277,O213))</f>
        <v>#NUM!</v>
      </c>
      <c r="AA213" s="7" t="str">
        <f t="shared" si="42"/>
        <v>PC</v>
      </c>
      <c r="AB213" s="7" t="e">
        <f>IF(Q213=0,C213,INDEX('2'!$H$2:$H$300,T213))</f>
        <v>#NUM!</v>
      </c>
      <c r="AC213" s="7" t="e">
        <f>IF(Q213=0,D213,INDEX('2'!$I$2:$I$300,T213))</f>
        <v>#NUM!</v>
      </c>
      <c r="AD213" s="7" t="e">
        <f>IF(Q213=0,E213,INDEX('2'!$J$2:$J$300,T213))</f>
        <v>#NUM!</v>
      </c>
      <c r="AF213" s="7" t="e">
        <f t="shared" si="39"/>
        <v>#NUM!</v>
      </c>
      <c r="AG213" s="7" t="e">
        <f t="shared" si="40"/>
        <v>#NUM!</v>
      </c>
    </row>
    <row r="214" spans="1:33" x14ac:dyDescent="0.35">
      <c r="A214" s="7">
        <v>210</v>
      </c>
      <c r="J214" s="7">
        <v>1</v>
      </c>
      <c r="O214" s="7" t="e">
        <f t="shared" si="41"/>
        <v>#NUM!</v>
      </c>
      <c r="Q214" s="7">
        <v>1</v>
      </c>
      <c r="S214" s="73"/>
      <c r="T214" s="7" t="e">
        <f t="shared" si="38"/>
        <v>#NUM!</v>
      </c>
      <c r="V214" s="7" t="str">
        <f t="shared" si="37"/>
        <v>PC</v>
      </c>
      <c r="W214" s="7" t="e">
        <f>IF(J214=0,C214,INDEX('2'!$H$2:$H$277,O214))</f>
        <v>#NUM!</v>
      </c>
      <c r="X214" s="7" t="e">
        <f>IF(J214=0,D214,INDEX('2'!$I$2:$I$277,O214))</f>
        <v>#NUM!</v>
      </c>
      <c r="Y214" s="7" t="e">
        <f>IF(J214=0,E214,INDEX('2'!$J$2:$J$277,O214))</f>
        <v>#NUM!</v>
      </c>
      <c r="AA214" s="7" t="str">
        <f t="shared" si="42"/>
        <v>PC</v>
      </c>
      <c r="AB214" s="7" t="e">
        <f>IF(Q214=0,C214,INDEX('2'!$H$2:$H$300,T214))</f>
        <v>#NUM!</v>
      </c>
      <c r="AC214" s="7" t="e">
        <f>IF(Q214=0,D214,INDEX('2'!$I$2:$I$300,T214))</f>
        <v>#NUM!</v>
      </c>
      <c r="AD214" s="7" t="e">
        <f>IF(Q214=0,E214,INDEX('2'!$J$2:$J$300,T214))</f>
        <v>#NUM!</v>
      </c>
      <c r="AF214" s="7" t="e">
        <f t="shared" si="39"/>
        <v>#NUM!</v>
      </c>
      <c r="AG214" s="7" t="e">
        <f t="shared" si="40"/>
        <v>#NUM!</v>
      </c>
    </row>
    <row r="215" spans="1:33" x14ac:dyDescent="0.35">
      <c r="A215" s="7">
        <v>211</v>
      </c>
      <c r="J215" s="7">
        <v>1</v>
      </c>
      <c r="O215" s="7" t="e">
        <f t="shared" si="41"/>
        <v>#NUM!</v>
      </c>
      <c r="Q215" s="7">
        <v>1</v>
      </c>
      <c r="S215" s="73"/>
      <c r="T215" s="7" t="e">
        <f t="shared" si="38"/>
        <v>#NUM!</v>
      </c>
      <c r="V215" s="7" t="str">
        <f t="shared" si="37"/>
        <v>PC</v>
      </c>
      <c r="W215" s="7" t="e">
        <f>IF(J215=0,C215,INDEX('2'!$H$2:$H$277,O215))</f>
        <v>#NUM!</v>
      </c>
      <c r="X215" s="7" t="e">
        <f>IF(J215=0,D215,INDEX('2'!$I$2:$I$277,O215))</f>
        <v>#NUM!</v>
      </c>
      <c r="Y215" s="7" t="e">
        <f>IF(J215=0,E215,INDEX('2'!$J$2:$J$277,O215))</f>
        <v>#NUM!</v>
      </c>
      <c r="AA215" s="7" t="str">
        <f t="shared" si="42"/>
        <v>PC</v>
      </c>
      <c r="AB215" s="7" t="e">
        <f>IF(Q215=0,C215,INDEX('2'!$H$2:$H$300,T215))</f>
        <v>#NUM!</v>
      </c>
      <c r="AC215" s="7" t="e">
        <f>IF(Q215=0,D215,INDEX('2'!$I$2:$I$300,T215))</f>
        <v>#NUM!</v>
      </c>
      <c r="AD215" s="7" t="e">
        <f>IF(Q215=0,E215,INDEX('2'!$J$2:$J$300,T215))</f>
        <v>#NUM!</v>
      </c>
      <c r="AF215" s="7" t="e">
        <f t="shared" si="39"/>
        <v>#NUM!</v>
      </c>
      <c r="AG215" s="7" t="e">
        <f t="shared" si="40"/>
        <v>#NUM!</v>
      </c>
    </row>
    <row r="216" spans="1:33" x14ac:dyDescent="0.35">
      <c r="A216" s="7">
        <v>212</v>
      </c>
      <c r="J216" s="7">
        <v>1</v>
      </c>
      <c r="O216" s="7" t="e">
        <f t="shared" si="41"/>
        <v>#NUM!</v>
      </c>
      <c r="Q216" s="7">
        <v>1</v>
      </c>
      <c r="S216" s="73"/>
      <c r="T216" s="7" t="e">
        <f t="shared" si="38"/>
        <v>#NUM!</v>
      </c>
      <c r="V216" s="7" t="str">
        <f t="shared" si="37"/>
        <v>PC</v>
      </c>
      <c r="W216" s="7" t="e">
        <f>IF(J216=0,C216,INDEX('2'!$H$2:$H$277,O216))</f>
        <v>#NUM!</v>
      </c>
      <c r="X216" s="7" t="e">
        <f>IF(J216=0,D216,INDEX('2'!$I$2:$I$277,O216))</f>
        <v>#NUM!</v>
      </c>
      <c r="Y216" s="7" t="e">
        <f>IF(J216=0,E216,INDEX('2'!$J$2:$J$277,O216))</f>
        <v>#NUM!</v>
      </c>
      <c r="AA216" s="7" t="str">
        <f t="shared" si="42"/>
        <v>PC</v>
      </c>
      <c r="AB216" s="7" t="e">
        <f>IF(Q216=0,C216,INDEX('2'!$H$2:$H$300,T216))</f>
        <v>#NUM!</v>
      </c>
      <c r="AC216" s="7" t="e">
        <f>IF(Q216=0,D216,INDEX('2'!$I$2:$I$300,T216))</f>
        <v>#NUM!</v>
      </c>
      <c r="AD216" s="7" t="e">
        <f>IF(Q216=0,E216,INDEX('2'!$J$2:$J$300,T216))</f>
        <v>#NUM!</v>
      </c>
      <c r="AF216" s="7" t="e">
        <f t="shared" si="39"/>
        <v>#NUM!</v>
      </c>
      <c r="AG216" s="7" t="e">
        <f t="shared" si="40"/>
        <v>#NUM!</v>
      </c>
    </row>
    <row r="217" spans="1:33" x14ac:dyDescent="0.35">
      <c r="A217" s="7">
        <v>213</v>
      </c>
      <c r="J217" s="7">
        <v>1</v>
      </c>
      <c r="O217" s="7" t="e">
        <f t="shared" si="41"/>
        <v>#NUM!</v>
      </c>
      <c r="Q217" s="7">
        <v>1</v>
      </c>
      <c r="S217" s="73"/>
      <c r="T217" s="7" t="e">
        <f t="shared" si="38"/>
        <v>#NUM!</v>
      </c>
      <c r="V217" s="7" t="str">
        <f t="shared" si="37"/>
        <v>PC</v>
      </c>
      <c r="W217" s="7" t="e">
        <f>IF(J217=0,C217,INDEX('2'!$H$2:$H$277,O217))</f>
        <v>#NUM!</v>
      </c>
      <c r="X217" s="7" t="e">
        <f>IF(J217=0,D217,INDEX('2'!$I$2:$I$277,O217))</f>
        <v>#NUM!</v>
      </c>
      <c r="Y217" s="7" t="e">
        <f>IF(J217=0,E217,INDEX('2'!$J$2:$J$277,O217))</f>
        <v>#NUM!</v>
      </c>
      <c r="AA217" s="7" t="str">
        <f t="shared" si="42"/>
        <v>PC</v>
      </c>
      <c r="AB217" s="7" t="e">
        <f>IF(Q217=0,C217,INDEX('2'!$H$2:$H$300,T217))</f>
        <v>#NUM!</v>
      </c>
      <c r="AC217" s="7" t="e">
        <f>IF(Q217=0,D217,INDEX('2'!$I$2:$I$300,T217))</f>
        <v>#NUM!</v>
      </c>
      <c r="AD217" s="7" t="e">
        <f>IF(Q217=0,E217,INDEX('2'!$J$2:$J$300,T217))</f>
        <v>#NUM!</v>
      </c>
      <c r="AF217" s="7" t="e">
        <f t="shared" si="39"/>
        <v>#NUM!</v>
      </c>
      <c r="AG217" s="7" t="e">
        <f t="shared" si="40"/>
        <v>#NUM!</v>
      </c>
    </row>
    <row r="218" spans="1:33" x14ac:dyDescent="0.35">
      <c r="A218" s="7">
        <v>214</v>
      </c>
      <c r="J218" s="7">
        <v>1</v>
      </c>
      <c r="O218" s="7" t="e">
        <f t="shared" si="41"/>
        <v>#NUM!</v>
      </c>
      <c r="Q218" s="7">
        <v>1</v>
      </c>
      <c r="S218" s="73"/>
      <c r="T218" s="7" t="e">
        <f t="shared" si="38"/>
        <v>#NUM!</v>
      </c>
      <c r="V218" s="7" t="str">
        <f t="shared" si="37"/>
        <v>PC</v>
      </c>
      <c r="W218" s="7" t="e">
        <f>IF(J218=0,C218,INDEX('2'!$H$2:$H$277,O218))</f>
        <v>#NUM!</v>
      </c>
      <c r="X218" s="7" t="e">
        <f>IF(J218=0,D218,INDEX('2'!$I$2:$I$277,O218))</f>
        <v>#NUM!</v>
      </c>
      <c r="Y218" s="7" t="e">
        <f>IF(J218=0,E218,INDEX('2'!$J$2:$J$277,O218))</f>
        <v>#NUM!</v>
      </c>
      <c r="AA218" s="7" t="str">
        <f t="shared" si="42"/>
        <v>PC</v>
      </c>
      <c r="AB218" s="7" t="e">
        <f>IF(Q218=0,C218,INDEX('2'!$H$2:$H$300,T218))</f>
        <v>#NUM!</v>
      </c>
      <c r="AC218" s="7" t="e">
        <f>IF(Q218=0,D218,INDEX('2'!$I$2:$I$300,T218))</f>
        <v>#NUM!</v>
      </c>
      <c r="AD218" s="7" t="e">
        <f>IF(Q218=0,E218,INDEX('2'!$J$2:$J$300,T218))</f>
        <v>#NUM!</v>
      </c>
      <c r="AF218" s="7" t="e">
        <f t="shared" si="39"/>
        <v>#NUM!</v>
      </c>
      <c r="AG218" s="7" t="e">
        <f t="shared" si="40"/>
        <v>#NUM!</v>
      </c>
    </row>
    <row r="219" spans="1:33" x14ac:dyDescent="0.35">
      <c r="A219" s="7">
        <v>215</v>
      </c>
      <c r="J219" s="7">
        <v>1</v>
      </c>
      <c r="O219" s="7" t="e">
        <f t="shared" si="41"/>
        <v>#NUM!</v>
      </c>
      <c r="Q219" s="7">
        <v>1</v>
      </c>
      <c r="S219" s="73"/>
      <c r="T219" s="7" t="e">
        <f t="shared" si="38"/>
        <v>#NUM!</v>
      </c>
      <c r="V219" s="7" t="str">
        <f t="shared" si="37"/>
        <v>PC</v>
      </c>
      <c r="W219" s="7" t="e">
        <f>IF(J219=0,C219,INDEX('2'!$H$2:$H$277,O219))</f>
        <v>#NUM!</v>
      </c>
      <c r="X219" s="7" t="e">
        <f>IF(J219=0,D219,INDEX('2'!$I$2:$I$277,O219))</f>
        <v>#NUM!</v>
      </c>
      <c r="Y219" s="7" t="e">
        <f>IF(J219=0,E219,INDEX('2'!$J$2:$J$277,O219))</f>
        <v>#NUM!</v>
      </c>
      <c r="AA219" s="7" t="str">
        <f t="shared" si="42"/>
        <v>PC</v>
      </c>
      <c r="AB219" s="7" t="e">
        <f>IF(Q219=0,C219,INDEX('2'!$H$2:$H$300,T219))</f>
        <v>#NUM!</v>
      </c>
      <c r="AC219" s="7" t="e">
        <f>IF(Q219=0,D219,INDEX('2'!$I$2:$I$300,T219))</f>
        <v>#NUM!</v>
      </c>
      <c r="AD219" s="7" t="e">
        <f>IF(Q219=0,E219,INDEX('2'!$J$2:$J$300,T219))</f>
        <v>#NUM!</v>
      </c>
      <c r="AF219" s="7" t="e">
        <f t="shared" si="39"/>
        <v>#NUM!</v>
      </c>
      <c r="AG219" s="7" t="e">
        <f t="shared" si="40"/>
        <v>#NUM!</v>
      </c>
    </row>
    <row r="220" spans="1:33" x14ac:dyDescent="0.35">
      <c r="A220" s="7">
        <v>216</v>
      </c>
      <c r="J220" s="7">
        <v>1</v>
      </c>
      <c r="O220" s="7" t="e">
        <f t="shared" si="41"/>
        <v>#NUM!</v>
      </c>
      <c r="Q220" s="7">
        <v>1</v>
      </c>
      <c r="S220" s="73"/>
      <c r="T220" s="7" t="e">
        <f t="shared" si="38"/>
        <v>#NUM!</v>
      </c>
      <c r="V220" s="7" t="str">
        <f t="shared" si="37"/>
        <v>PC</v>
      </c>
      <c r="W220" s="7" t="e">
        <f>IF(J220=0,C220,INDEX('2'!$H$2:$H$277,O220))</f>
        <v>#NUM!</v>
      </c>
      <c r="X220" s="7" t="e">
        <f>IF(J220=0,D220,INDEX('2'!$I$2:$I$277,O220))</f>
        <v>#NUM!</v>
      </c>
      <c r="Y220" s="7" t="e">
        <f>IF(J220=0,E220,INDEX('2'!$J$2:$J$277,O220))</f>
        <v>#NUM!</v>
      </c>
      <c r="AA220" s="7" t="str">
        <f t="shared" si="42"/>
        <v>PC</v>
      </c>
      <c r="AB220" s="7" t="e">
        <f>IF(Q220=0,C220,INDEX('2'!$H$2:$H$300,T220))</f>
        <v>#NUM!</v>
      </c>
      <c r="AC220" s="7" t="e">
        <f>IF(Q220=0,D220,INDEX('2'!$I$2:$I$300,T220))</f>
        <v>#NUM!</v>
      </c>
      <c r="AD220" s="7" t="e">
        <f>IF(Q220=0,E220,INDEX('2'!$J$2:$J$300,T220))</f>
        <v>#NUM!</v>
      </c>
      <c r="AF220" s="7" t="e">
        <f t="shared" si="39"/>
        <v>#NUM!</v>
      </c>
      <c r="AG220" s="7" t="e">
        <f t="shared" si="40"/>
        <v>#NUM!</v>
      </c>
    </row>
    <row r="221" spans="1:33" x14ac:dyDescent="0.35">
      <c r="A221" s="7">
        <v>217</v>
      </c>
      <c r="J221" s="7">
        <v>1</v>
      </c>
      <c r="O221" s="7" t="e">
        <f t="shared" si="41"/>
        <v>#NUM!</v>
      </c>
      <c r="Q221" s="7">
        <v>1</v>
      </c>
      <c r="S221" s="73"/>
      <c r="T221" s="7" t="e">
        <f t="shared" si="38"/>
        <v>#NUM!</v>
      </c>
      <c r="V221" s="7" t="str">
        <f t="shared" si="37"/>
        <v>PC</v>
      </c>
      <c r="W221" s="7" t="e">
        <f>IF(J221=0,C221,INDEX('2'!$H$2:$H$277,O221))</f>
        <v>#NUM!</v>
      </c>
      <c r="X221" s="7" t="e">
        <f>IF(J221=0,D221,INDEX('2'!$I$2:$I$277,O221))</f>
        <v>#NUM!</v>
      </c>
      <c r="Y221" s="7" t="e">
        <f>IF(J221=0,E221,INDEX('2'!$J$2:$J$277,O221))</f>
        <v>#NUM!</v>
      </c>
      <c r="AA221" s="7" t="str">
        <f t="shared" si="42"/>
        <v>PC</v>
      </c>
      <c r="AB221" s="7" t="e">
        <f>IF(Q221=0,C221,INDEX('2'!$H$2:$H$300,T221))</f>
        <v>#NUM!</v>
      </c>
      <c r="AC221" s="7" t="e">
        <f>IF(Q221=0,D221,INDEX('2'!$I$2:$I$300,T221))</f>
        <v>#NUM!</v>
      </c>
      <c r="AD221" s="7" t="e">
        <f>IF(Q221=0,E221,INDEX('2'!$J$2:$J$300,T221))</f>
        <v>#NUM!</v>
      </c>
      <c r="AF221" s="7" t="e">
        <f t="shared" si="39"/>
        <v>#NUM!</v>
      </c>
      <c r="AG221" s="7" t="e">
        <f t="shared" si="40"/>
        <v>#NUM!</v>
      </c>
    </row>
    <row r="222" spans="1:33" x14ac:dyDescent="0.35">
      <c r="A222" s="7">
        <v>218</v>
      </c>
      <c r="J222" s="7">
        <v>1</v>
      </c>
      <c r="O222" s="7" t="e">
        <f t="shared" si="41"/>
        <v>#NUM!</v>
      </c>
      <c r="Q222" s="7">
        <v>1</v>
      </c>
      <c r="S222" s="73"/>
      <c r="T222" s="7" t="e">
        <f t="shared" si="38"/>
        <v>#NUM!</v>
      </c>
      <c r="V222" s="7" t="str">
        <f t="shared" si="37"/>
        <v>PC</v>
      </c>
      <c r="W222" s="7" t="e">
        <f>IF(J222=0,C222,INDEX('2'!$H$2:$H$277,O222))</f>
        <v>#NUM!</v>
      </c>
      <c r="X222" s="7" t="e">
        <f>IF(J222=0,D222,INDEX('2'!$I$2:$I$277,O222))</f>
        <v>#NUM!</v>
      </c>
      <c r="Y222" s="7" t="e">
        <f>IF(J222=0,E222,INDEX('2'!$J$2:$J$277,O222))</f>
        <v>#NUM!</v>
      </c>
      <c r="AA222" s="7" t="str">
        <f t="shared" si="42"/>
        <v>PC</v>
      </c>
      <c r="AB222" s="7" t="e">
        <f>IF(Q222=0,C222,INDEX('2'!$H$2:$H$300,T222))</f>
        <v>#NUM!</v>
      </c>
      <c r="AC222" s="7" t="e">
        <f>IF(Q222=0,D222,INDEX('2'!$I$2:$I$300,T222))</f>
        <v>#NUM!</v>
      </c>
      <c r="AD222" s="7" t="e">
        <f>IF(Q222=0,E222,INDEX('2'!$J$2:$J$300,T222))</f>
        <v>#NUM!</v>
      </c>
      <c r="AF222" s="7" t="e">
        <f t="shared" si="39"/>
        <v>#NUM!</v>
      </c>
      <c r="AG222" s="7" t="e">
        <f t="shared" si="40"/>
        <v>#NUM!</v>
      </c>
    </row>
    <row r="223" spans="1:33" x14ac:dyDescent="0.35">
      <c r="A223" s="7">
        <v>219</v>
      </c>
      <c r="J223" s="7">
        <v>1</v>
      </c>
      <c r="O223" s="7" t="e">
        <f t="shared" si="41"/>
        <v>#NUM!</v>
      </c>
      <c r="Q223" s="7">
        <v>1</v>
      </c>
      <c r="S223" s="73"/>
      <c r="T223" s="7" t="e">
        <f t="shared" si="38"/>
        <v>#NUM!</v>
      </c>
      <c r="V223" s="7" t="str">
        <f t="shared" si="37"/>
        <v>PC</v>
      </c>
      <c r="W223" s="7" t="e">
        <f>IF(J223=0,C223,INDEX('2'!$H$2:$H$277,O223))</f>
        <v>#NUM!</v>
      </c>
      <c r="X223" s="7" t="e">
        <f>IF(J223=0,D223,INDEX('2'!$I$2:$I$277,O223))</f>
        <v>#NUM!</v>
      </c>
      <c r="Y223" s="7" t="e">
        <f>IF(J223=0,E223,INDEX('2'!$J$2:$J$277,O223))</f>
        <v>#NUM!</v>
      </c>
      <c r="AA223" s="7" t="str">
        <f t="shared" si="42"/>
        <v>PC</v>
      </c>
      <c r="AB223" s="7" t="e">
        <f>IF(Q223=0,C223,INDEX('2'!$H$2:$H$300,T223))</f>
        <v>#NUM!</v>
      </c>
      <c r="AC223" s="7" t="e">
        <f>IF(Q223=0,D223,INDEX('2'!$I$2:$I$300,T223))</f>
        <v>#NUM!</v>
      </c>
      <c r="AD223" s="7" t="e">
        <f>IF(Q223=0,E223,INDEX('2'!$J$2:$J$300,T223))</f>
        <v>#NUM!</v>
      </c>
      <c r="AF223" s="7" t="e">
        <f t="shared" si="39"/>
        <v>#NUM!</v>
      </c>
      <c r="AG223" s="7" t="e">
        <f t="shared" si="40"/>
        <v>#NUM!</v>
      </c>
    </row>
    <row r="224" spans="1:33" x14ac:dyDescent="0.35">
      <c r="A224" s="7">
        <v>220</v>
      </c>
      <c r="J224" s="7">
        <v>1</v>
      </c>
      <c r="O224" s="7" t="e">
        <f t="shared" si="41"/>
        <v>#NUM!</v>
      </c>
      <c r="Q224" s="7">
        <v>1</v>
      </c>
      <c r="S224" s="73"/>
      <c r="T224" s="7" t="e">
        <f t="shared" si="38"/>
        <v>#NUM!</v>
      </c>
      <c r="V224" s="7" t="str">
        <f t="shared" si="37"/>
        <v>PC</v>
      </c>
      <c r="W224" s="7" t="e">
        <f>IF(J224=0,C224,INDEX('2'!$H$2:$H$277,O224))</f>
        <v>#NUM!</v>
      </c>
      <c r="X224" s="7" t="e">
        <f>IF(J224=0,D224,INDEX('2'!$I$2:$I$277,O224))</f>
        <v>#NUM!</v>
      </c>
      <c r="Y224" s="7" t="e">
        <f>IF(J224=0,E224,INDEX('2'!$J$2:$J$277,O224))</f>
        <v>#NUM!</v>
      </c>
      <c r="AA224" s="7" t="str">
        <f t="shared" si="42"/>
        <v>PC</v>
      </c>
      <c r="AB224" s="7" t="e">
        <f>IF(Q224=0,C224,INDEX('2'!$H$2:$H$300,T224))</f>
        <v>#NUM!</v>
      </c>
      <c r="AC224" s="7" t="e">
        <f>IF(Q224=0,D224,INDEX('2'!$I$2:$I$300,T224))</f>
        <v>#NUM!</v>
      </c>
      <c r="AD224" s="7" t="e">
        <f>IF(Q224=0,E224,INDEX('2'!$J$2:$J$300,T224))</f>
        <v>#NUM!</v>
      </c>
      <c r="AF224" s="7" t="e">
        <f t="shared" si="39"/>
        <v>#NUM!</v>
      </c>
      <c r="AG224" s="7" t="e">
        <f t="shared" si="40"/>
        <v>#NUM!</v>
      </c>
    </row>
    <row r="225" spans="1:33" x14ac:dyDescent="0.35">
      <c r="A225" s="7">
        <v>221</v>
      </c>
      <c r="J225" s="7">
        <v>1</v>
      </c>
      <c r="O225" s="7" t="e">
        <f t="shared" si="41"/>
        <v>#NUM!</v>
      </c>
      <c r="Q225" s="7">
        <v>1</v>
      </c>
      <c r="S225" s="73"/>
      <c r="T225" s="7" t="e">
        <f t="shared" si="38"/>
        <v>#NUM!</v>
      </c>
      <c r="V225" s="7" t="str">
        <f t="shared" si="37"/>
        <v>PC</v>
      </c>
      <c r="W225" s="7" t="e">
        <f>IF(J225=0,C225,INDEX('2'!$H$2:$H$277,O225))</f>
        <v>#NUM!</v>
      </c>
      <c r="X225" s="7" t="e">
        <f>IF(J225=0,D225,INDEX('2'!$I$2:$I$277,O225))</f>
        <v>#NUM!</v>
      </c>
      <c r="Y225" s="7" t="e">
        <f>IF(J225=0,E225,INDEX('2'!$J$2:$J$277,O225))</f>
        <v>#NUM!</v>
      </c>
      <c r="AA225" s="7" t="str">
        <f t="shared" si="42"/>
        <v>PC</v>
      </c>
      <c r="AB225" s="7" t="e">
        <f>IF(Q225=0,C225,INDEX('2'!$H$2:$H$300,T225))</f>
        <v>#NUM!</v>
      </c>
      <c r="AC225" s="7" t="e">
        <f>IF(Q225=0,D225,INDEX('2'!$I$2:$I$300,T225))</f>
        <v>#NUM!</v>
      </c>
      <c r="AD225" s="7" t="e">
        <f>IF(Q225=0,E225,INDEX('2'!$J$2:$J$300,T225))</f>
        <v>#NUM!</v>
      </c>
      <c r="AF225" s="7" t="e">
        <f t="shared" si="39"/>
        <v>#NUM!</v>
      </c>
      <c r="AG225" s="7" t="e">
        <f t="shared" si="40"/>
        <v>#NUM!</v>
      </c>
    </row>
    <row r="226" spans="1:33" x14ac:dyDescent="0.35">
      <c r="A226" s="7">
        <v>222</v>
      </c>
      <c r="J226" s="7">
        <v>1</v>
      </c>
      <c r="O226" s="7" t="e">
        <f t="shared" si="41"/>
        <v>#NUM!</v>
      </c>
      <c r="Q226" s="7">
        <v>1</v>
      </c>
      <c r="S226" s="73"/>
      <c r="T226" s="7" t="e">
        <f t="shared" si="38"/>
        <v>#NUM!</v>
      </c>
      <c r="V226" s="7" t="str">
        <f t="shared" si="37"/>
        <v>PC</v>
      </c>
      <c r="W226" s="7" t="e">
        <f>IF(J226=0,C226,INDEX('2'!$H$2:$H$277,O226))</f>
        <v>#NUM!</v>
      </c>
      <c r="X226" s="7" t="e">
        <f>IF(J226=0,D226,INDEX('2'!$I$2:$I$277,O226))</f>
        <v>#NUM!</v>
      </c>
      <c r="Y226" s="7" t="e">
        <f>IF(J226=0,E226,INDEX('2'!$J$2:$J$277,O226))</f>
        <v>#NUM!</v>
      </c>
      <c r="AA226" s="7" t="str">
        <f t="shared" si="42"/>
        <v>PC</v>
      </c>
      <c r="AB226" s="7" t="e">
        <f>IF(Q226=0,C226,INDEX('2'!$H$2:$H$300,T226))</f>
        <v>#NUM!</v>
      </c>
      <c r="AC226" s="7" t="e">
        <f>IF(Q226=0,D226,INDEX('2'!$I$2:$I$300,T226))</f>
        <v>#NUM!</v>
      </c>
      <c r="AD226" s="7" t="e">
        <f>IF(Q226=0,E226,INDEX('2'!$J$2:$J$300,T226))</f>
        <v>#NUM!</v>
      </c>
      <c r="AF226" s="7" t="e">
        <f t="shared" si="39"/>
        <v>#NUM!</v>
      </c>
      <c r="AG226" s="7" t="e">
        <f t="shared" si="40"/>
        <v>#NUM!</v>
      </c>
    </row>
    <row r="227" spans="1:33" x14ac:dyDescent="0.35">
      <c r="A227" s="7">
        <v>223</v>
      </c>
      <c r="J227" s="7">
        <v>1</v>
      </c>
      <c r="O227" s="7" t="e">
        <f t="shared" si="41"/>
        <v>#NUM!</v>
      </c>
      <c r="Q227" s="7">
        <v>1</v>
      </c>
      <c r="S227" s="73"/>
      <c r="T227" s="7" t="e">
        <f t="shared" si="38"/>
        <v>#NUM!</v>
      </c>
      <c r="V227" s="7" t="str">
        <f t="shared" si="37"/>
        <v>PC</v>
      </c>
      <c r="W227" s="7" t="e">
        <f>IF(J227=0,C227,INDEX('2'!$H$2:$H$277,O227))</f>
        <v>#NUM!</v>
      </c>
      <c r="X227" s="7" t="e">
        <f>IF(J227=0,D227,INDEX('2'!$I$2:$I$277,O227))</f>
        <v>#NUM!</v>
      </c>
      <c r="Y227" s="7" t="e">
        <f>IF(J227=0,E227,INDEX('2'!$J$2:$J$277,O227))</f>
        <v>#NUM!</v>
      </c>
      <c r="AA227" s="7" t="str">
        <f t="shared" si="42"/>
        <v>PC</v>
      </c>
      <c r="AB227" s="7" t="e">
        <f>IF(Q227=0,C227,INDEX('2'!$H$2:$H$300,T227))</f>
        <v>#NUM!</v>
      </c>
      <c r="AC227" s="7" t="e">
        <f>IF(Q227=0,D227,INDEX('2'!$I$2:$I$300,T227))</f>
        <v>#NUM!</v>
      </c>
      <c r="AD227" s="7" t="e">
        <f>IF(Q227=0,E227,INDEX('2'!$J$2:$J$300,T227))</f>
        <v>#NUM!</v>
      </c>
      <c r="AF227" s="7" t="e">
        <f t="shared" si="39"/>
        <v>#NUM!</v>
      </c>
      <c r="AG227" s="7" t="e">
        <f t="shared" si="40"/>
        <v>#NUM!</v>
      </c>
    </row>
    <row r="228" spans="1:33" x14ac:dyDescent="0.35">
      <c r="A228" s="7">
        <v>224</v>
      </c>
      <c r="J228" s="7">
        <v>1</v>
      </c>
      <c r="O228" s="7" t="e">
        <f t="shared" si="41"/>
        <v>#NUM!</v>
      </c>
      <c r="Q228" s="7">
        <v>1</v>
      </c>
      <c r="S228" s="73"/>
      <c r="T228" s="7" t="e">
        <f t="shared" si="38"/>
        <v>#NUM!</v>
      </c>
      <c r="V228" s="7" t="str">
        <f t="shared" si="37"/>
        <v>PC</v>
      </c>
      <c r="W228" s="7" t="e">
        <f>IF(J228=0,C228,INDEX('2'!$H$2:$H$277,O228))</f>
        <v>#NUM!</v>
      </c>
      <c r="X228" s="7" t="e">
        <f>IF(J228=0,D228,INDEX('2'!$I$2:$I$277,O228))</f>
        <v>#NUM!</v>
      </c>
      <c r="Y228" s="7" t="e">
        <f>IF(J228=0,E228,INDEX('2'!$J$2:$J$277,O228))</f>
        <v>#NUM!</v>
      </c>
      <c r="AA228" s="7" t="str">
        <f t="shared" si="42"/>
        <v>PC</v>
      </c>
      <c r="AB228" s="7" t="e">
        <f>IF(Q228=0,C228,INDEX('2'!$H$2:$H$300,T228))</f>
        <v>#NUM!</v>
      </c>
      <c r="AC228" s="7" t="e">
        <f>IF(Q228=0,D228,INDEX('2'!$I$2:$I$300,T228))</f>
        <v>#NUM!</v>
      </c>
      <c r="AD228" s="7" t="e">
        <f>IF(Q228=0,E228,INDEX('2'!$J$2:$J$300,T228))</f>
        <v>#NUM!</v>
      </c>
      <c r="AF228" s="7" t="e">
        <f t="shared" si="39"/>
        <v>#NUM!</v>
      </c>
      <c r="AG228" s="7" t="e">
        <f t="shared" si="40"/>
        <v>#NUM!</v>
      </c>
    </row>
    <row r="229" spans="1:33" x14ac:dyDescent="0.35">
      <c r="A229" s="7">
        <v>225</v>
      </c>
      <c r="J229" s="7">
        <v>1</v>
      </c>
      <c r="O229" s="7" t="e">
        <f t="shared" si="41"/>
        <v>#NUM!</v>
      </c>
      <c r="Q229" s="7">
        <v>1</v>
      </c>
      <c r="S229" s="73"/>
      <c r="T229" s="7" t="e">
        <f t="shared" si="38"/>
        <v>#NUM!</v>
      </c>
      <c r="V229" s="7" t="str">
        <f t="shared" si="37"/>
        <v>PC</v>
      </c>
      <c r="W229" s="7" t="e">
        <f>IF(J229=0,C229,INDEX('2'!$H$2:$H$277,O229))</f>
        <v>#NUM!</v>
      </c>
      <c r="X229" s="7" t="e">
        <f>IF(J229=0,D229,INDEX('2'!$I$2:$I$277,O229))</f>
        <v>#NUM!</v>
      </c>
      <c r="Y229" s="7" t="e">
        <f>IF(J229=0,E229,INDEX('2'!$J$2:$J$277,O229))</f>
        <v>#NUM!</v>
      </c>
      <c r="AA229" s="7" t="str">
        <f t="shared" si="42"/>
        <v>PC</v>
      </c>
      <c r="AB229" s="7" t="e">
        <f>IF(Q229=0,C229,INDEX('2'!$H$2:$H$300,T229))</f>
        <v>#NUM!</v>
      </c>
      <c r="AC229" s="7" t="e">
        <f>IF(Q229=0,D229,INDEX('2'!$I$2:$I$300,T229))</f>
        <v>#NUM!</v>
      </c>
      <c r="AD229" s="7" t="e">
        <f>IF(Q229=0,E229,INDEX('2'!$J$2:$J$300,T229))</f>
        <v>#NUM!</v>
      </c>
      <c r="AF229" s="7" t="e">
        <f t="shared" si="39"/>
        <v>#NUM!</v>
      </c>
      <c r="AG229" s="7" t="e">
        <f t="shared" si="40"/>
        <v>#NUM!</v>
      </c>
    </row>
    <row r="230" spans="1:33" x14ac:dyDescent="0.35">
      <c r="A230" s="7">
        <v>226</v>
      </c>
      <c r="J230" s="7">
        <v>1</v>
      </c>
      <c r="O230" s="7" t="e">
        <f t="shared" si="41"/>
        <v>#NUM!</v>
      </c>
      <c r="Q230" s="7">
        <v>1</v>
      </c>
      <c r="S230" s="73"/>
      <c r="T230" s="7" t="e">
        <f t="shared" si="38"/>
        <v>#NUM!</v>
      </c>
      <c r="V230" s="7" t="str">
        <f t="shared" si="37"/>
        <v>PC</v>
      </c>
      <c r="W230" s="7" t="e">
        <f>IF(J230=0,C230,INDEX('2'!$H$2:$H$277,O230))</f>
        <v>#NUM!</v>
      </c>
      <c r="X230" s="7" t="e">
        <f>IF(J230=0,D230,INDEX('2'!$I$2:$I$277,O230))</f>
        <v>#NUM!</v>
      </c>
      <c r="Y230" s="7" t="e">
        <f>IF(J230=0,E230,INDEX('2'!$J$2:$J$277,O230))</f>
        <v>#NUM!</v>
      </c>
      <c r="AA230" s="7" t="str">
        <f t="shared" si="42"/>
        <v>PC</v>
      </c>
      <c r="AB230" s="7" t="e">
        <f>IF(Q230=0,C230,INDEX('2'!$H$2:$H$300,T230))</f>
        <v>#NUM!</v>
      </c>
      <c r="AC230" s="7" t="e">
        <f>IF(Q230=0,D230,INDEX('2'!$I$2:$I$300,T230))</f>
        <v>#NUM!</v>
      </c>
      <c r="AD230" s="7" t="e">
        <f>IF(Q230=0,E230,INDEX('2'!$J$2:$J$300,T230))</f>
        <v>#NUM!</v>
      </c>
      <c r="AF230" s="7" t="e">
        <f t="shared" si="39"/>
        <v>#NUM!</v>
      </c>
      <c r="AG230" s="7" t="e">
        <f t="shared" si="40"/>
        <v>#NUM!</v>
      </c>
    </row>
    <row r="231" spans="1:33" x14ac:dyDescent="0.35">
      <c r="A231" s="7">
        <v>227</v>
      </c>
      <c r="J231" s="7">
        <v>1</v>
      </c>
      <c r="O231" s="7" t="e">
        <f t="shared" si="41"/>
        <v>#NUM!</v>
      </c>
      <c r="Q231" s="7">
        <v>1</v>
      </c>
      <c r="S231" s="73"/>
      <c r="T231" s="7" t="e">
        <f t="shared" si="38"/>
        <v>#NUM!</v>
      </c>
      <c r="V231" s="7" t="str">
        <f t="shared" si="37"/>
        <v>PC</v>
      </c>
      <c r="W231" s="7" t="e">
        <f>IF(J231=0,C231,INDEX('2'!$H$2:$H$277,O231))</f>
        <v>#NUM!</v>
      </c>
      <c r="X231" s="7" t="e">
        <f>IF(J231=0,D231,INDEX('2'!$I$2:$I$277,O231))</f>
        <v>#NUM!</v>
      </c>
      <c r="Y231" s="7" t="e">
        <f>IF(J231=0,E231,INDEX('2'!$J$2:$J$277,O231))</f>
        <v>#NUM!</v>
      </c>
      <c r="AA231" s="7" t="str">
        <f t="shared" si="42"/>
        <v>PC</v>
      </c>
      <c r="AB231" s="7" t="e">
        <f>IF(Q231=0,C231,INDEX('2'!$H$2:$H$300,T231))</f>
        <v>#NUM!</v>
      </c>
      <c r="AC231" s="7" t="e">
        <f>IF(Q231=0,D231,INDEX('2'!$I$2:$I$300,T231))</f>
        <v>#NUM!</v>
      </c>
      <c r="AD231" s="7" t="e">
        <f>IF(Q231=0,E231,INDEX('2'!$J$2:$J$300,T231))</f>
        <v>#NUM!</v>
      </c>
      <c r="AF231" s="7" t="e">
        <f t="shared" si="39"/>
        <v>#NUM!</v>
      </c>
      <c r="AG231" s="7" t="e">
        <f t="shared" si="40"/>
        <v>#NUM!</v>
      </c>
    </row>
    <row r="232" spans="1:33" x14ac:dyDescent="0.35">
      <c r="A232" s="7">
        <v>228</v>
      </c>
      <c r="J232" s="7">
        <v>1</v>
      </c>
      <c r="O232" s="7" t="e">
        <f t="shared" si="41"/>
        <v>#NUM!</v>
      </c>
      <c r="Q232" s="7">
        <v>1</v>
      </c>
      <c r="S232" s="73"/>
      <c r="T232" s="7" t="e">
        <f t="shared" si="38"/>
        <v>#NUM!</v>
      </c>
      <c r="V232" s="7" t="str">
        <f t="shared" si="37"/>
        <v>PC</v>
      </c>
      <c r="W232" s="7" t="e">
        <f>IF(J232=0,C232,INDEX('2'!$H$2:$H$277,O232))</f>
        <v>#NUM!</v>
      </c>
      <c r="X232" s="7" t="e">
        <f>IF(J232=0,D232,INDEX('2'!$I$2:$I$277,O232))</f>
        <v>#NUM!</v>
      </c>
      <c r="Y232" s="7" t="e">
        <f>IF(J232=0,E232,INDEX('2'!$J$2:$J$277,O232))</f>
        <v>#NUM!</v>
      </c>
      <c r="AA232" s="7" t="str">
        <f t="shared" si="42"/>
        <v>PC</v>
      </c>
      <c r="AB232" s="7" t="e">
        <f>IF(Q232=0,C232,INDEX('2'!$H$2:$H$300,T232))</f>
        <v>#NUM!</v>
      </c>
      <c r="AC232" s="7" t="e">
        <f>IF(Q232=0,D232,INDEX('2'!$I$2:$I$300,T232))</f>
        <v>#NUM!</v>
      </c>
      <c r="AD232" s="7" t="e">
        <f>IF(Q232=0,E232,INDEX('2'!$J$2:$J$300,T232))</f>
        <v>#NUM!</v>
      </c>
      <c r="AF232" s="7" t="e">
        <f t="shared" si="39"/>
        <v>#NUM!</v>
      </c>
      <c r="AG232" s="7" t="e">
        <f t="shared" si="40"/>
        <v>#NUM!</v>
      </c>
    </row>
    <row r="233" spans="1:33" x14ac:dyDescent="0.35">
      <c r="A233" s="7">
        <v>229</v>
      </c>
      <c r="J233" s="7">
        <v>1</v>
      </c>
      <c r="O233" s="7" t="e">
        <f t="shared" si="41"/>
        <v>#NUM!</v>
      </c>
      <c r="Q233" s="7">
        <v>1</v>
      </c>
      <c r="S233" s="73"/>
      <c r="T233" s="7" t="e">
        <f t="shared" si="38"/>
        <v>#NUM!</v>
      </c>
      <c r="V233" s="7" t="str">
        <f t="shared" si="37"/>
        <v>PC</v>
      </c>
      <c r="W233" s="7" t="e">
        <f>IF(J233=0,C233,INDEX('2'!$H$2:$H$277,O233))</f>
        <v>#NUM!</v>
      </c>
      <c r="X233" s="7" t="e">
        <f>IF(J233=0,D233,INDEX('2'!$I$2:$I$277,O233))</f>
        <v>#NUM!</v>
      </c>
      <c r="Y233" s="7" t="e">
        <f>IF(J233=0,E233,INDEX('2'!$J$2:$J$277,O233))</f>
        <v>#NUM!</v>
      </c>
      <c r="AA233" s="7" t="str">
        <f t="shared" si="42"/>
        <v>PC</v>
      </c>
      <c r="AB233" s="7" t="e">
        <f>IF(Q233=0,C233,INDEX('2'!$H$2:$H$300,T233))</f>
        <v>#NUM!</v>
      </c>
      <c r="AC233" s="7" t="e">
        <f>IF(Q233=0,D233,INDEX('2'!$I$2:$I$300,T233))</f>
        <v>#NUM!</v>
      </c>
      <c r="AD233" s="7" t="e">
        <f>IF(Q233=0,E233,INDEX('2'!$J$2:$J$300,T233))</f>
        <v>#NUM!</v>
      </c>
      <c r="AF233" s="7" t="e">
        <f t="shared" si="39"/>
        <v>#NUM!</v>
      </c>
      <c r="AG233" s="7" t="e">
        <f t="shared" si="40"/>
        <v>#NUM!</v>
      </c>
    </row>
    <row r="234" spans="1:33" x14ac:dyDescent="0.35">
      <c r="A234" s="7">
        <v>230</v>
      </c>
      <c r="J234" s="7">
        <v>1</v>
      </c>
      <c r="O234" s="7" t="e">
        <f t="shared" si="41"/>
        <v>#NUM!</v>
      </c>
      <c r="Q234" s="7">
        <v>1</v>
      </c>
      <c r="S234" s="73"/>
      <c r="T234" s="7" t="e">
        <f t="shared" si="38"/>
        <v>#NUM!</v>
      </c>
      <c r="V234" s="7" t="str">
        <f t="shared" si="37"/>
        <v>PC</v>
      </c>
      <c r="W234" s="7" t="e">
        <f>IF(J234=0,C234,INDEX('2'!$H$2:$H$277,O234))</f>
        <v>#NUM!</v>
      </c>
      <c r="X234" s="7" t="e">
        <f>IF(J234=0,D234,INDEX('2'!$I$2:$I$277,O234))</f>
        <v>#NUM!</v>
      </c>
      <c r="Y234" s="7" t="e">
        <f>IF(J234=0,E234,INDEX('2'!$J$2:$J$277,O234))</f>
        <v>#NUM!</v>
      </c>
      <c r="AA234" s="7" t="str">
        <f t="shared" si="42"/>
        <v>PC</v>
      </c>
      <c r="AB234" s="7" t="e">
        <f>IF(Q234=0,C234,INDEX('2'!$H$2:$H$300,T234))</f>
        <v>#NUM!</v>
      </c>
      <c r="AC234" s="7" t="e">
        <f>IF(Q234=0,D234,INDEX('2'!$I$2:$I$300,T234))</f>
        <v>#NUM!</v>
      </c>
      <c r="AD234" s="7" t="e">
        <f>IF(Q234=0,E234,INDEX('2'!$J$2:$J$300,T234))</f>
        <v>#NUM!</v>
      </c>
      <c r="AF234" s="7" t="e">
        <f t="shared" si="39"/>
        <v>#NUM!</v>
      </c>
      <c r="AG234" s="7" t="e">
        <f t="shared" si="40"/>
        <v>#NUM!</v>
      </c>
    </row>
    <row r="235" spans="1:33" x14ac:dyDescent="0.35">
      <c r="A235" s="7">
        <v>231</v>
      </c>
      <c r="J235" s="7">
        <v>1</v>
      </c>
      <c r="O235" s="7" t="e">
        <f t="shared" si="41"/>
        <v>#NUM!</v>
      </c>
      <c r="Q235" s="7">
        <v>1</v>
      </c>
      <c r="S235" s="73"/>
      <c r="T235" s="7" t="e">
        <f t="shared" si="38"/>
        <v>#NUM!</v>
      </c>
      <c r="V235" s="7" t="str">
        <f t="shared" si="37"/>
        <v>PC</v>
      </c>
      <c r="W235" s="7" t="e">
        <f>IF(J235=0,C235,INDEX('2'!$H$2:$H$277,O235))</f>
        <v>#NUM!</v>
      </c>
      <c r="X235" s="7" t="e">
        <f>IF(J235=0,D235,INDEX('2'!$I$2:$I$277,O235))</f>
        <v>#NUM!</v>
      </c>
      <c r="Y235" s="7" t="e">
        <f>IF(J235=0,E235,INDEX('2'!$J$2:$J$277,O235))</f>
        <v>#NUM!</v>
      </c>
      <c r="AA235" s="7" t="str">
        <f t="shared" si="42"/>
        <v>PC</v>
      </c>
      <c r="AB235" s="7" t="e">
        <f>IF(Q235=0,C235,INDEX('2'!$H$2:$H$300,T235))</f>
        <v>#NUM!</v>
      </c>
      <c r="AC235" s="7" t="e">
        <f>IF(Q235=0,D235,INDEX('2'!$I$2:$I$300,T235))</f>
        <v>#NUM!</v>
      </c>
      <c r="AD235" s="7" t="e">
        <f>IF(Q235=0,E235,INDEX('2'!$J$2:$J$300,T235))</f>
        <v>#NUM!</v>
      </c>
      <c r="AF235" s="7" t="e">
        <f t="shared" si="39"/>
        <v>#NUM!</v>
      </c>
      <c r="AG235" s="7" t="e">
        <f t="shared" si="40"/>
        <v>#NUM!</v>
      </c>
    </row>
    <row r="236" spans="1:33" x14ac:dyDescent="0.35">
      <c r="A236" s="7">
        <v>232</v>
      </c>
      <c r="J236" s="7">
        <v>1</v>
      </c>
      <c r="O236" s="7" t="e">
        <f t="shared" si="41"/>
        <v>#NUM!</v>
      </c>
      <c r="Q236" s="7">
        <v>1</v>
      </c>
      <c r="S236" s="73"/>
      <c r="T236" s="7" t="e">
        <f t="shared" si="38"/>
        <v>#NUM!</v>
      </c>
      <c r="V236" s="7" t="str">
        <f t="shared" si="37"/>
        <v>PC</v>
      </c>
      <c r="W236" s="7" t="e">
        <f>IF(J236=0,C236,INDEX('2'!$H$2:$H$277,O236))</f>
        <v>#NUM!</v>
      </c>
      <c r="X236" s="7" t="e">
        <f>IF(J236=0,D236,INDEX('2'!$I$2:$I$277,O236))</f>
        <v>#NUM!</v>
      </c>
      <c r="Y236" s="7" t="e">
        <f>IF(J236=0,E236,INDEX('2'!$J$2:$J$277,O236))</f>
        <v>#NUM!</v>
      </c>
      <c r="AA236" s="7" t="str">
        <f t="shared" si="42"/>
        <v>PC</v>
      </c>
      <c r="AB236" s="7" t="e">
        <f>IF(Q236=0,C236,INDEX('2'!$H$2:$H$300,T236))</f>
        <v>#NUM!</v>
      </c>
      <c r="AC236" s="7" t="e">
        <f>IF(Q236=0,D236,INDEX('2'!$I$2:$I$300,T236))</f>
        <v>#NUM!</v>
      </c>
      <c r="AD236" s="7" t="e">
        <f>IF(Q236=0,E236,INDEX('2'!$J$2:$J$300,T236))</f>
        <v>#NUM!</v>
      </c>
      <c r="AF236" s="7" t="e">
        <f t="shared" si="39"/>
        <v>#NUM!</v>
      </c>
      <c r="AG236" s="7" t="e">
        <f t="shared" si="40"/>
        <v>#NUM!</v>
      </c>
    </row>
    <row r="237" spans="1:33" x14ac:dyDescent="0.35">
      <c r="A237" s="7">
        <v>233</v>
      </c>
      <c r="J237" s="7">
        <v>1</v>
      </c>
      <c r="O237" s="7" t="e">
        <f t="shared" si="41"/>
        <v>#NUM!</v>
      </c>
      <c r="Q237" s="7">
        <v>1</v>
      </c>
      <c r="S237" s="73"/>
      <c r="T237" s="7" t="e">
        <f t="shared" si="38"/>
        <v>#NUM!</v>
      </c>
      <c r="V237" s="7" t="str">
        <f t="shared" si="37"/>
        <v>PC</v>
      </c>
      <c r="W237" s="7" t="e">
        <f>IF(J237=0,C237,INDEX('2'!$H$2:$H$277,O237))</f>
        <v>#NUM!</v>
      </c>
      <c r="X237" s="7" t="e">
        <f>IF(J237=0,D237,INDEX('2'!$I$2:$I$277,O237))</f>
        <v>#NUM!</v>
      </c>
      <c r="Y237" s="7" t="e">
        <f>IF(J237=0,E237,INDEX('2'!$J$2:$J$277,O237))</f>
        <v>#NUM!</v>
      </c>
      <c r="AA237" s="7" t="str">
        <f t="shared" si="42"/>
        <v>PC</v>
      </c>
      <c r="AB237" s="7" t="e">
        <f>IF(Q237=0,C237,INDEX('2'!$H$2:$H$300,T237))</f>
        <v>#NUM!</v>
      </c>
      <c r="AC237" s="7" t="e">
        <f>IF(Q237=0,D237,INDEX('2'!$I$2:$I$300,T237))</f>
        <v>#NUM!</v>
      </c>
      <c r="AD237" s="7" t="e">
        <f>IF(Q237=0,E237,INDEX('2'!$J$2:$J$300,T237))</f>
        <v>#NUM!</v>
      </c>
      <c r="AF237" s="7" t="e">
        <f t="shared" si="39"/>
        <v>#NUM!</v>
      </c>
      <c r="AG237" s="7" t="e">
        <f t="shared" si="40"/>
        <v>#NUM!</v>
      </c>
    </row>
    <row r="238" spans="1:33" x14ac:dyDescent="0.35">
      <c r="A238" s="7">
        <v>234</v>
      </c>
      <c r="J238" s="7">
        <v>1</v>
      </c>
      <c r="O238" s="7" t="e">
        <f t="shared" si="41"/>
        <v>#NUM!</v>
      </c>
      <c r="Q238" s="7">
        <v>1</v>
      </c>
      <c r="S238" s="73"/>
      <c r="T238" s="7" t="e">
        <f t="shared" si="38"/>
        <v>#NUM!</v>
      </c>
      <c r="V238" s="7" t="str">
        <f t="shared" si="37"/>
        <v>PC</v>
      </c>
      <c r="W238" s="7" t="e">
        <f>IF(J238=0,C238,INDEX('2'!$H$2:$H$277,O238))</f>
        <v>#NUM!</v>
      </c>
      <c r="X238" s="7" t="e">
        <f>IF(J238=0,D238,INDEX('2'!$I$2:$I$277,O238))</f>
        <v>#NUM!</v>
      </c>
      <c r="Y238" s="7" t="e">
        <f>IF(J238=0,E238,INDEX('2'!$J$2:$J$277,O238))</f>
        <v>#NUM!</v>
      </c>
      <c r="AA238" s="7" t="str">
        <f t="shared" si="42"/>
        <v>PC</v>
      </c>
      <c r="AB238" s="7" t="e">
        <f>IF(Q238=0,C238,INDEX('2'!$H$2:$H$300,T238))</f>
        <v>#NUM!</v>
      </c>
      <c r="AC238" s="7" t="e">
        <f>IF(Q238=0,D238,INDEX('2'!$I$2:$I$300,T238))</f>
        <v>#NUM!</v>
      </c>
      <c r="AD238" s="7" t="e">
        <f>IF(Q238=0,E238,INDEX('2'!$J$2:$J$300,T238))</f>
        <v>#NUM!</v>
      </c>
      <c r="AF238" s="7" t="e">
        <f t="shared" si="39"/>
        <v>#NUM!</v>
      </c>
      <c r="AG238" s="7" t="e">
        <f t="shared" si="40"/>
        <v>#NUM!</v>
      </c>
    </row>
    <row r="239" spans="1:33" x14ac:dyDescent="0.35">
      <c r="A239" s="7">
        <v>235</v>
      </c>
      <c r="J239" s="7">
        <v>1</v>
      </c>
      <c r="O239" s="7" t="e">
        <f t="shared" si="41"/>
        <v>#NUM!</v>
      </c>
      <c r="Q239" s="7">
        <v>1</v>
      </c>
      <c r="S239" s="73"/>
      <c r="T239" s="7" t="e">
        <f t="shared" si="38"/>
        <v>#NUM!</v>
      </c>
      <c r="V239" s="7" t="str">
        <f t="shared" si="37"/>
        <v>PC</v>
      </c>
      <c r="W239" s="7" t="e">
        <f>IF(J239=0,C239,INDEX('2'!$H$2:$H$277,O239))</f>
        <v>#NUM!</v>
      </c>
      <c r="X239" s="7" t="e">
        <f>IF(J239=0,D239,INDEX('2'!$I$2:$I$277,O239))</f>
        <v>#NUM!</v>
      </c>
      <c r="Y239" s="7" t="e">
        <f>IF(J239=0,E239,INDEX('2'!$J$2:$J$277,O239))</f>
        <v>#NUM!</v>
      </c>
      <c r="AA239" s="7" t="str">
        <f t="shared" si="42"/>
        <v>PC</v>
      </c>
      <c r="AB239" s="7" t="e">
        <f>IF(Q239=0,C239,INDEX('2'!$H$2:$H$300,T239))</f>
        <v>#NUM!</v>
      </c>
      <c r="AC239" s="7" t="e">
        <f>IF(Q239=0,D239,INDEX('2'!$I$2:$I$300,T239))</f>
        <v>#NUM!</v>
      </c>
      <c r="AD239" s="7" t="e">
        <f>IF(Q239=0,E239,INDEX('2'!$J$2:$J$300,T239))</f>
        <v>#NUM!</v>
      </c>
      <c r="AF239" s="7" t="e">
        <f t="shared" si="39"/>
        <v>#NUM!</v>
      </c>
      <c r="AG239" s="7" t="e">
        <f t="shared" si="40"/>
        <v>#NUM!</v>
      </c>
    </row>
    <row r="240" spans="1:33" x14ac:dyDescent="0.35">
      <c r="A240" s="7">
        <v>236</v>
      </c>
      <c r="J240" s="7">
        <v>1</v>
      </c>
      <c r="O240" s="7" t="e">
        <f t="shared" si="41"/>
        <v>#NUM!</v>
      </c>
      <c r="Q240" s="7">
        <v>1</v>
      </c>
      <c r="S240" s="73"/>
      <c r="T240" s="7" t="e">
        <f t="shared" si="38"/>
        <v>#NUM!</v>
      </c>
      <c r="V240" s="7" t="str">
        <f t="shared" si="37"/>
        <v>PC</v>
      </c>
      <c r="W240" s="7" t="e">
        <f>IF(J240=0,C240,INDEX('2'!$H$2:$H$277,O240))</f>
        <v>#NUM!</v>
      </c>
      <c r="X240" s="7" t="e">
        <f>IF(J240=0,D240,INDEX('2'!$I$2:$I$277,O240))</f>
        <v>#NUM!</v>
      </c>
      <c r="Y240" s="7" t="e">
        <f>IF(J240=0,E240,INDEX('2'!$J$2:$J$277,O240))</f>
        <v>#NUM!</v>
      </c>
      <c r="AA240" s="7" t="str">
        <f t="shared" si="42"/>
        <v>PC</v>
      </c>
      <c r="AB240" s="7" t="e">
        <f>IF(Q240=0,C240,INDEX('2'!$H$2:$H$300,T240))</f>
        <v>#NUM!</v>
      </c>
      <c r="AC240" s="7" t="e">
        <f>IF(Q240=0,D240,INDEX('2'!$I$2:$I$300,T240))</f>
        <v>#NUM!</v>
      </c>
      <c r="AD240" s="7" t="e">
        <f>IF(Q240=0,E240,INDEX('2'!$J$2:$J$300,T240))</f>
        <v>#NUM!</v>
      </c>
      <c r="AF240" s="7" t="e">
        <f t="shared" si="39"/>
        <v>#NUM!</v>
      </c>
      <c r="AG240" s="7" t="e">
        <f t="shared" si="40"/>
        <v>#NUM!</v>
      </c>
    </row>
    <row r="241" spans="1:33" x14ac:dyDescent="0.35">
      <c r="A241" s="7">
        <v>237</v>
      </c>
      <c r="J241" s="7">
        <v>1</v>
      </c>
      <c r="O241" s="7" t="e">
        <f t="shared" si="41"/>
        <v>#NUM!</v>
      </c>
      <c r="Q241" s="7">
        <v>1</v>
      </c>
      <c r="S241" s="73"/>
      <c r="T241" s="7" t="e">
        <f t="shared" si="38"/>
        <v>#NUM!</v>
      </c>
      <c r="V241" s="7" t="str">
        <f t="shared" si="37"/>
        <v>PC</v>
      </c>
      <c r="W241" s="7" t="e">
        <f>IF(J241=0,C241,INDEX('2'!$H$2:$H$277,O241))</f>
        <v>#NUM!</v>
      </c>
      <c r="X241" s="7" t="e">
        <f>IF(J241=0,D241,INDEX('2'!$I$2:$I$277,O241))</f>
        <v>#NUM!</v>
      </c>
      <c r="Y241" s="7" t="e">
        <f>IF(J241=0,E241,INDEX('2'!$J$2:$J$277,O241))</f>
        <v>#NUM!</v>
      </c>
      <c r="AA241" s="7" t="str">
        <f t="shared" si="42"/>
        <v>PC</v>
      </c>
      <c r="AB241" s="7" t="e">
        <f>IF(Q241=0,C241,INDEX('2'!$H$2:$H$300,T241))</f>
        <v>#NUM!</v>
      </c>
      <c r="AC241" s="7" t="e">
        <f>IF(Q241=0,D241,INDEX('2'!$I$2:$I$300,T241))</f>
        <v>#NUM!</v>
      </c>
      <c r="AD241" s="7" t="e">
        <f>IF(Q241=0,E241,INDEX('2'!$J$2:$J$300,T241))</f>
        <v>#NUM!</v>
      </c>
      <c r="AF241" s="7" t="e">
        <f t="shared" si="39"/>
        <v>#NUM!</v>
      </c>
      <c r="AG241" s="7" t="e">
        <f t="shared" si="40"/>
        <v>#NUM!</v>
      </c>
    </row>
    <row r="242" spans="1:33" x14ac:dyDescent="0.35">
      <c r="A242" s="7">
        <v>238</v>
      </c>
      <c r="J242" s="7">
        <v>1</v>
      </c>
      <c r="O242" s="7" t="e">
        <f t="shared" si="41"/>
        <v>#NUM!</v>
      </c>
      <c r="Q242" s="7">
        <v>1</v>
      </c>
      <c r="S242" s="73"/>
      <c r="T242" s="7" t="e">
        <f t="shared" si="38"/>
        <v>#NUM!</v>
      </c>
      <c r="V242" s="7" t="str">
        <f t="shared" si="37"/>
        <v>PC</v>
      </c>
      <c r="W242" s="7" t="e">
        <f>IF(J242=0,C242,INDEX('2'!$H$2:$H$277,O242))</f>
        <v>#NUM!</v>
      </c>
      <c r="X242" s="7" t="e">
        <f>IF(J242=0,D242,INDEX('2'!$I$2:$I$277,O242))</f>
        <v>#NUM!</v>
      </c>
      <c r="Y242" s="7" t="e">
        <f>IF(J242=0,E242,INDEX('2'!$J$2:$J$277,O242))</f>
        <v>#NUM!</v>
      </c>
      <c r="AA242" s="7" t="str">
        <f t="shared" si="42"/>
        <v>PC</v>
      </c>
      <c r="AB242" s="7" t="e">
        <f>IF(Q242=0,C242,INDEX('2'!$H$2:$H$300,T242))</f>
        <v>#NUM!</v>
      </c>
      <c r="AC242" s="7" t="e">
        <f>IF(Q242=0,D242,INDEX('2'!$I$2:$I$300,T242))</f>
        <v>#NUM!</v>
      </c>
      <c r="AD242" s="7" t="e">
        <f>IF(Q242=0,E242,INDEX('2'!$J$2:$J$300,T242))</f>
        <v>#NUM!</v>
      </c>
      <c r="AF242" s="7" t="e">
        <f t="shared" si="39"/>
        <v>#NUM!</v>
      </c>
      <c r="AG242" s="7" t="e">
        <f t="shared" si="40"/>
        <v>#NUM!</v>
      </c>
    </row>
    <row r="243" spans="1:33" x14ac:dyDescent="0.35">
      <c r="A243" s="7">
        <v>239</v>
      </c>
      <c r="J243" s="7">
        <v>1</v>
      </c>
      <c r="O243" s="7" t="e">
        <f t="shared" si="41"/>
        <v>#NUM!</v>
      </c>
      <c r="Q243" s="7">
        <v>1</v>
      </c>
      <c r="S243" s="73"/>
      <c r="T243" s="7" t="e">
        <f t="shared" si="38"/>
        <v>#NUM!</v>
      </c>
      <c r="V243" s="7" t="str">
        <f t="shared" si="37"/>
        <v>PC</v>
      </c>
      <c r="W243" s="7" t="e">
        <f>IF(J243=0,C243,INDEX('2'!$H$2:$H$277,O243))</f>
        <v>#NUM!</v>
      </c>
      <c r="X243" s="7" t="e">
        <f>IF(J243=0,D243,INDEX('2'!$I$2:$I$277,O243))</f>
        <v>#NUM!</v>
      </c>
      <c r="Y243" s="7" t="e">
        <f>IF(J243=0,E243,INDEX('2'!$J$2:$J$277,O243))</f>
        <v>#NUM!</v>
      </c>
      <c r="AA243" s="7" t="str">
        <f t="shared" si="42"/>
        <v>PC</v>
      </c>
      <c r="AB243" s="7" t="e">
        <f>IF(Q243=0,C243,INDEX('2'!$H$2:$H$300,T243))</f>
        <v>#NUM!</v>
      </c>
      <c r="AC243" s="7" t="e">
        <f>IF(Q243=0,D243,INDEX('2'!$I$2:$I$300,T243))</f>
        <v>#NUM!</v>
      </c>
      <c r="AD243" s="7" t="e">
        <f>IF(Q243=0,E243,INDEX('2'!$J$2:$J$300,T243))</f>
        <v>#NUM!</v>
      </c>
      <c r="AF243" s="7" t="e">
        <f t="shared" si="39"/>
        <v>#NUM!</v>
      </c>
      <c r="AG243" s="7" t="e">
        <f t="shared" si="40"/>
        <v>#NUM!</v>
      </c>
    </row>
    <row r="244" spans="1:33" x14ac:dyDescent="0.35">
      <c r="A244" s="7">
        <v>240</v>
      </c>
      <c r="J244" s="7">
        <v>1</v>
      </c>
      <c r="O244" s="7" t="e">
        <f t="shared" si="41"/>
        <v>#NUM!</v>
      </c>
      <c r="Q244" s="7">
        <v>1</v>
      </c>
      <c r="S244" s="73"/>
      <c r="T244" s="7" t="e">
        <f t="shared" si="38"/>
        <v>#NUM!</v>
      </c>
      <c r="V244" s="7" t="str">
        <f t="shared" si="37"/>
        <v>PC</v>
      </c>
      <c r="W244" s="7" t="e">
        <f>IF(J244=0,C244,INDEX('2'!$H$2:$H$277,O244))</f>
        <v>#NUM!</v>
      </c>
      <c r="X244" s="7" t="e">
        <f>IF(J244=0,D244,INDEX('2'!$I$2:$I$277,O244))</f>
        <v>#NUM!</v>
      </c>
      <c r="Y244" s="7" t="e">
        <f>IF(J244=0,E244,INDEX('2'!$J$2:$J$277,O244))</f>
        <v>#NUM!</v>
      </c>
      <c r="AA244" s="7" t="str">
        <f t="shared" si="42"/>
        <v>PC</v>
      </c>
      <c r="AB244" s="7" t="e">
        <f>IF(Q244=0,C244,INDEX('2'!$H$2:$H$300,T244))</f>
        <v>#NUM!</v>
      </c>
      <c r="AC244" s="7" t="e">
        <f>IF(Q244=0,D244,INDEX('2'!$I$2:$I$300,T244))</f>
        <v>#NUM!</v>
      </c>
      <c r="AD244" s="7" t="e">
        <f>IF(Q244=0,E244,INDEX('2'!$J$2:$J$300,T244))</f>
        <v>#NUM!</v>
      </c>
      <c r="AF244" s="7" t="e">
        <f t="shared" si="39"/>
        <v>#NUM!</v>
      </c>
      <c r="AG244" s="7" t="e">
        <f t="shared" si="40"/>
        <v>#NUM!</v>
      </c>
    </row>
    <row r="245" spans="1:33" x14ac:dyDescent="0.35">
      <c r="A245" s="7">
        <v>241</v>
      </c>
      <c r="J245" s="7">
        <v>1</v>
      </c>
      <c r="O245" s="7" t="e">
        <f t="shared" si="41"/>
        <v>#NUM!</v>
      </c>
      <c r="Q245" s="7">
        <v>1</v>
      </c>
      <c r="S245" s="73"/>
      <c r="T245" s="7" t="e">
        <f t="shared" si="38"/>
        <v>#NUM!</v>
      </c>
      <c r="V245" s="7" t="str">
        <f t="shared" ref="V245:V255" si="43">IF(J245=0,"C","PC")</f>
        <v>PC</v>
      </c>
      <c r="W245" s="7" t="e">
        <f>IF(J245=0,C245,INDEX('2'!$H$2:$H$277,O245))</f>
        <v>#NUM!</v>
      </c>
      <c r="X245" s="7" t="e">
        <f>IF(J245=0,D245,INDEX('2'!$I$2:$I$277,O245))</f>
        <v>#NUM!</v>
      </c>
      <c r="Y245" s="7" t="e">
        <f>IF(J245=0,E245,INDEX('2'!$J$2:$J$277,O245))</f>
        <v>#NUM!</v>
      </c>
      <c r="AA245" s="7" t="str">
        <f t="shared" si="42"/>
        <v>PC</v>
      </c>
      <c r="AB245" s="7" t="e">
        <f>IF(Q245=0,C245,INDEX('2'!$H$2:$H$300,T245))</f>
        <v>#NUM!</v>
      </c>
      <c r="AC245" s="7" t="e">
        <f>IF(Q245=0,D245,INDEX('2'!$I$2:$I$300,T245))</f>
        <v>#NUM!</v>
      </c>
      <c r="AD245" s="7" t="e">
        <f>IF(Q245=0,E245,INDEX('2'!$J$2:$J$300,T245))</f>
        <v>#NUM!</v>
      </c>
      <c r="AF245" s="7" t="e">
        <f t="shared" si="39"/>
        <v>#NUM!</v>
      </c>
      <c r="AG245" s="7" t="e">
        <f t="shared" si="40"/>
        <v>#NUM!</v>
      </c>
    </row>
    <row r="246" spans="1:33" x14ac:dyDescent="0.35">
      <c r="A246" s="7">
        <v>242</v>
      </c>
      <c r="J246" s="7">
        <v>1</v>
      </c>
      <c r="O246" s="7" t="e">
        <f t="shared" si="41"/>
        <v>#NUM!</v>
      </c>
      <c r="Q246" s="7">
        <v>1</v>
      </c>
      <c r="S246" s="73"/>
      <c r="T246" s="7" t="e">
        <f t="shared" si="38"/>
        <v>#NUM!</v>
      </c>
      <c r="V246" s="7" t="str">
        <f t="shared" si="43"/>
        <v>PC</v>
      </c>
      <c r="W246" s="7" t="e">
        <f>IF(J246=0,C246,INDEX('2'!$H$2:$H$277,O246))</f>
        <v>#NUM!</v>
      </c>
      <c r="X246" s="7" t="e">
        <f>IF(J246=0,D246,INDEX('2'!$I$2:$I$277,O246))</f>
        <v>#NUM!</v>
      </c>
      <c r="Y246" s="7" t="e">
        <f>IF(J246=0,E246,INDEX('2'!$J$2:$J$277,O246))</f>
        <v>#NUM!</v>
      </c>
      <c r="AA246" s="7" t="str">
        <f t="shared" si="42"/>
        <v>PC</v>
      </c>
      <c r="AB246" s="7" t="e">
        <f>IF(Q246=0,C246,INDEX('2'!$H$2:$H$300,T246))</f>
        <v>#NUM!</v>
      </c>
      <c r="AC246" s="7" t="e">
        <f>IF(Q246=0,D246,INDEX('2'!$I$2:$I$300,T246))</f>
        <v>#NUM!</v>
      </c>
      <c r="AD246" s="7" t="e">
        <f>IF(Q246=0,E246,INDEX('2'!$J$2:$J$300,T246))</f>
        <v>#NUM!</v>
      </c>
      <c r="AF246" s="7" t="e">
        <f t="shared" si="39"/>
        <v>#NUM!</v>
      </c>
      <c r="AG246" s="7" t="e">
        <f t="shared" si="40"/>
        <v>#NUM!</v>
      </c>
    </row>
    <row r="247" spans="1:33" x14ac:dyDescent="0.35">
      <c r="A247" s="7">
        <v>243</v>
      </c>
      <c r="J247" s="7">
        <v>1</v>
      </c>
      <c r="O247" s="7" t="e">
        <f t="shared" si="41"/>
        <v>#NUM!</v>
      </c>
      <c r="Q247" s="7">
        <v>1</v>
      </c>
      <c r="S247" s="73"/>
      <c r="T247" s="7" t="e">
        <f t="shared" si="38"/>
        <v>#NUM!</v>
      </c>
      <c r="V247" s="7" t="str">
        <f t="shared" si="43"/>
        <v>PC</v>
      </c>
      <c r="W247" s="7" t="e">
        <f>IF(J247=0,C247,INDEX('2'!$H$2:$H$277,O247))</f>
        <v>#NUM!</v>
      </c>
      <c r="X247" s="7" t="e">
        <f>IF(J247=0,D247,INDEX('2'!$I$2:$I$277,O247))</f>
        <v>#NUM!</v>
      </c>
      <c r="Y247" s="7" t="e">
        <f>IF(J247=0,E247,INDEX('2'!$J$2:$J$277,O247))</f>
        <v>#NUM!</v>
      </c>
      <c r="AA247" s="7" t="str">
        <f t="shared" si="42"/>
        <v>PC</v>
      </c>
      <c r="AB247" s="7" t="e">
        <f>IF(Q247=0,C247,INDEX('2'!$H$2:$H$300,T247))</f>
        <v>#NUM!</v>
      </c>
      <c r="AC247" s="7" t="e">
        <f>IF(Q247=0,D247,INDEX('2'!$I$2:$I$300,T247))</f>
        <v>#NUM!</v>
      </c>
      <c r="AD247" s="7" t="e">
        <f>IF(Q247=0,E247,INDEX('2'!$J$2:$J$300,T247))</f>
        <v>#NUM!</v>
      </c>
      <c r="AF247" s="7" t="e">
        <f t="shared" si="39"/>
        <v>#NUM!</v>
      </c>
      <c r="AG247" s="7" t="e">
        <f t="shared" si="40"/>
        <v>#NUM!</v>
      </c>
    </row>
    <row r="248" spans="1:33" x14ac:dyDescent="0.35">
      <c r="A248" s="7">
        <v>244</v>
      </c>
      <c r="J248" s="7">
        <v>1</v>
      </c>
      <c r="O248" s="7" t="e">
        <f t="shared" si="41"/>
        <v>#NUM!</v>
      </c>
      <c r="Q248" s="7">
        <v>1</v>
      </c>
      <c r="S248" s="73"/>
      <c r="T248" s="7" t="e">
        <f t="shared" si="38"/>
        <v>#NUM!</v>
      </c>
      <c r="V248" s="7" t="str">
        <f t="shared" si="43"/>
        <v>PC</v>
      </c>
      <c r="W248" s="7" t="e">
        <f>IF(J248=0,C248,INDEX('2'!$H$2:$H$277,O248))</f>
        <v>#NUM!</v>
      </c>
      <c r="X248" s="7" t="e">
        <f>IF(J248=0,D248,INDEX('2'!$I$2:$I$277,O248))</f>
        <v>#NUM!</v>
      </c>
      <c r="Y248" s="7" t="e">
        <f>IF(J248=0,E248,INDEX('2'!$J$2:$J$277,O248))</f>
        <v>#NUM!</v>
      </c>
      <c r="AA248" s="7" t="str">
        <f t="shared" si="42"/>
        <v>PC</v>
      </c>
      <c r="AB248" s="7" t="e">
        <f>IF(Q248=0,C248,INDEX('2'!$H$2:$H$300,T248))</f>
        <v>#NUM!</v>
      </c>
      <c r="AC248" s="7" t="e">
        <f>IF(Q248=0,D248,INDEX('2'!$I$2:$I$300,T248))</f>
        <v>#NUM!</v>
      </c>
      <c r="AD248" s="7" t="e">
        <f>IF(Q248=0,E248,INDEX('2'!$J$2:$J$300,T248))</f>
        <v>#NUM!</v>
      </c>
      <c r="AF248" s="7" t="e">
        <f t="shared" si="39"/>
        <v>#NUM!</v>
      </c>
      <c r="AG248" s="7" t="e">
        <f t="shared" si="40"/>
        <v>#NUM!</v>
      </c>
    </row>
    <row r="249" spans="1:33" x14ac:dyDescent="0.35">
      <c r="A249" s="7">
        <v>245</v>
      </c>
      <c r="J249" s="7">
        <v>1</v>
      </c>
      <c r="O249" s="7" t="e">
        <f t="shared" si="41"/>
        <v>#NUM!</v>
      </c>
      <c r="Q249" s="7">
        <v>1</v>
      </c>
      <c r="S249" s="73"/>
      <c r="T249" s="7" t="e">
        <f t="shared" si="38"/>
        <v>#NUM!</v>
      </c>
      <c r="V249" s="7" t="str">
        <f t="shared" si="43"/>
        <v>PC</v>
      </c>
      <c r="W249" s="7" t="e">
        <f>IF(J249=0,C249,INDEX('2'!$H$2:$H$277,O249))</f>
        <v>#NUM!</v>
      </c>
      <c r="X249" s="7" t="e">
        <f>IF(J249=0,D249,INDEX('2'!$I$2:$I$277,O249))</f>
        <v>#NUM!</v>
      </c>
      <c r="Y249" s="7" t="e">
        <f>IF(J249=0,E249,INDEX('2'!$J$2:$J$277,O249))</f>
        <v>#NUM!</v>
      </c>
      <c r="AA249" s="7" t="str">
        <f t="shared" si="42"/>
        <v>PC</v>
      </c>
      <c r="AB249" s="7" t="e">
        <f>IF(Q249=0,C249,INDEX('2'!$H$2:$H$300,T249))</f>
        <v>#NUM!</v>
      </c>
      <c r="AC249" s="7" t="e">
        <f>IF(Q249=0,D249,INDEX('2'!$I$2:$I$300,T249))</f>
        <v>#NUM!</v>
      </c>
      <c r="AD249" s="7" t="e">
        <f>IF(Q249=0,E249,INDEX('2'!$J$2:$J$300,T249))</f>
        <v>#NUM!</v>
      </c>
      <c r="AF249" s="7" t="e">
        <f t="shared" si="39"/>
        <v>#NUM!</v>
      </c>
      <c r="AG249" s="7" t="e">
        <f t="shared" si="40"/>
        <v>#NUM!</v>
      </c>
    </row>
    <row r="250" spans="1:33" x14ac:dyDescent="0.35">
      <c r="A250" s="7">
        <v>246</v>
      </c>
      <c r="J250" s="7">
        <v>1</v>
      </c>
      <c r="O250" s="7" t="e">
        <f t="shared" si="41"/>
        <v>#NUM!</v>
      </c>
      <c r="Q250" s="7">
        <v>1</v>
      </c>
      <c r="S250" s="73"/>
      <c r="T250" s="7" t="e">
        <f t="shared" si="38"/>
        <v>#NUM!</v>
      </c>
      <c r="V250" s="7" t="str">
        <f t="shared" si="43"/>
        <v>PC</v>
      </c>
      <c r="W250" s="7" t="e">
        <f>IF(J250=0,C250,INDEX('2'!$H$2:$H$277,O250))</f>
        <v>#NUM!</v>
      </c>
      <c r="X250" s="7" t="e">
        <f>IF(J250=0,D250,INDEX('2'!$I$2:$I$277,O250))</f>
        <v>#NUM!</v>
      </c>
      <c r="Y250" s="7" t="e">
        <f>IF(J250=0,E250,INDEX('2'!$J$2:$J$277,O250))</f>
        <v>#NUM!</v>
      </c>
      <c r="AA250" s="7" t="str">
        <f t="shared" si="42"/>
        <v>PC</v>
      </c>
      <c r="AB250" s="7" t="e">
        <f>IF(Q250=0,C250,INDEX('2'!$H$2:$H$300,T250))</f>
        <v>#NUM!</v>
      </c>
      <c r="AC250" s="7" t="e">
        <f>IF(Q250=0,D250,INDEX('2'!$I$2:$I$300,T250))</f>
        <v>#NUM!</v>
      </c>
      <c r="AD250" s="7" t="e">
        <f>IF(Q250=0,E250,INDEX('2'!$J$2:$J$300,T250))</f>
        <v>#NUM!</v>
      </c>
      <c r="AF250" s="7" t="e">
        <f t="shared" si="39"/>
        <v>#NUM!</v>
      </c>
      <c r="AG250" s="7" t="e">
        <f t="shared" si="40"/>
        <v>#NUM!</v>
      </c>
    </row>
    <row r="251" spans="1:33" x14ac:dyDescent="0.35">
      <c r="A251" s="7">
        <v>247</v>
      </c>
      <c r="J251" s="7">
        <v>1</v>
      </c>
      <c r="O251" s="7" t="e">
        <f t="shared" si="41"/>
        <v>#NUM!</v>
      </c>
      <c r="Q251" s="7">
        <v>1</v>
      </c>
      <c r="S251" s="73"/>
      <c r="T251" s="7" t="e">
        <f t="shared" si="38"/>
        <v>#NUM!</v>
      </c>
      <c r="V251" s="7" t="str">
        <f t="shared" si="43"/>
        <v>PC</v>
      </c>
      <c r="W251" s="7" t="e">
        <f>IF(J251=0,C251,INDEX('2'!$H$2:$H$277,O251))</f>
        <v>#NUM!</v>
      </c>
      <c r="X251" s="7" t="e">
        <f>IF(J251=0,D251,INDEX('2'!$I$2:$I$277,O251))</f>
        <v>#NUM!</v>
      </c>
      <c r="Y251" s="7" t="e">
        <f>IF(J251=0,E251,INDEX('2'!$J$2:$J$277,O251))</f>
        <v>#NUM!</v>
      </c>
      <c r="AA251" s="7" t="str">
        <f t="shared" si="42"/>
        <v>PC</v>
      </c>
      <c r="AB251" s="7" t="e">
        <f>IF(Q251=0,C251,INDEX('2'!$H$2:$H$300,T251))</f>
        <v>#NUM!</v>
      </c>
      <c r="AC251" s="7" t="e">
        <f>IF(Q251=0,D251,INDEX('2'!$I$2:$I$300,T251))</f>
        <v>#NUM!</v>
      </c>
      <c r="AD251" s="7" t="e">
        <f>IF(Q251=0,E251,INDEX('2'!$J$2:$J$300,T251))</f>
        <v>#NUM!</v>
      </c>
      <c r="AF251" s="7" t="e">
        <f t="shared" si="39"/>
        <v>#NUM!</v>
      </c>
      <c r="AG251" s="7" t="e">
        <f t="shared" si="40"/>
        <v>#NUM!</v>
      </c>
    </row>
    <row r="252" spans="1:33" x14ac:dyDescent="0.35">
      <c r="A252" s="7">
        <v>248</v>
      </c>
      <c r="J252" s="7">
        <v>1</v>
      </c>
      <c r="O252" s="7" t="e">
        <f t="shared" si="41"/>
        <v>#NUM!</v>
      </c>
      <c r="Q252" s="7">
        <v>1</v>
      </c>
      <c r="S252" s="73"/>
      <c r="T252" s="7" t="e">
        <f t="shared" si="38"/>
        <v>#NUM!</v>
      </c>
      <c r="V252" s="7" t="str">
        <f t="shared" si="43"/>
        <v>PC</v>
      </c>
      <c r="W252" s="7" t="e">
        <f>IF(J252=0,C252,INDEX('2'!$H$2:$H$277,O252))</f>
        <v>#NUM!</v>
      </c>
      <c r="X252" s="7" t="e">
        <f>IF(J252=0,D252,INDEX('2'!$I$2:$I$277,O252))</f>
        <v>#NUM!</v>
      </c>
      <c r="Y252" s="7" t="e">
        <f>IF(J252=0,E252,INDEX('2'!$J$2:$J$277,O252))</f>
        <v>#NUM!</v>
      </c>
      <c r="AA252" s="7" t="str">
        <f t="shared" si="42"/>
        <v>PC</v>
      </c>
      <c r="AB252" s="7" t="e">
        <f>IF(Q252=0,C252,INDEX('2'!$H$2:$H$300,T252))</f>
        <v>#NUM!</v>
      </c>
      <c r="AC252" s="7" t="e">
        <f>IF(Q252=0,D252,INDEX('2'!$I$2:$I$300,T252))</f>
        <v>#NUM!</v>
      </c>
      <c r="AD252" s="7" t="e">
        <f>IF(Q252=0,E252,INDEX('2'!$J$2:$J$300,T252))</f>
        <v>#NUM!</v>
      </c>
      <c r="AF252" s="7" t="e">
        <f t="shared" si="39"/>
        <v>#NUM!</v>
      </c>
      <c r="AG252" s="7" t="e">
        <f t="shared" si="40"/>
        <v>#NUM!</v>
      </c>
    </row>
    <row r="253" spans="1:33" x14ac:dyDescent="0.35">
      <c r="A253" s="7">
        <v>249</v>
      </c>
      <c r="J253" s="7">
        <v>1</v>
      </c>
      <c r="O253" s="7" t="e">
        <f t="shared" si="41"/>
        <v>#NUM!</v>
      </c>
      <c r="Q253" s="7">
        <v>1</v>
      </c>
      <c r="S253" s="73"/>
      <c r="T253" s="7" t="e">
        <f t="shared" si="38"/>
        <v>#NUM!</v>
      </c>
      <c r="V253" s="7" t="str">
        <f t="shared" si="43"/>
        <v>PC</v>
      </c>
      <c r="W253" s="7" t="e">
        <f>IF(J253=0,C253,INDEX('2'!$H$2:$H$277,O253))</f>
        <v>#NUM!</v>
      </c>
      <c r="X253" s="7" t="e">
        <f>IF(J253=0,D253,INDEX('2'!$I$2:$I$277,O253))</f>
        <v>#NUM!</v>
      </c>
      <c r="Y253" s="7" t="e">
        <f>IF(J253=0,E253,INDEX('2'!$J$2:$J$277,O253))</f>
        <v>#NUM!</v>
      </c>
      <c r="AA253" s="7" t="str">
        <f t="shared" si="42"/>
        <v>PC</v>
      </c>
      <c r="AB253" s="7" t="e">
        <f>IF(Q253=0,C253,INDEX('2'!$H$2:$H$300,T253))</f>
        <v>#NUM!</v>
      </c>
      <c r="AC253" s="7" t="e">
        <f>IF(Q253=0,D253,INDEX('2'!$I$2:$I$300,T253))</f>
        <v>#NUM!</v>
      </c>
      <c r="AD253" s="7" t="e">
        <f>IF(Q253=0,E253,INDEX('2'!$J$2:$J$300,T253))</f>
        <v>#NUM!</v>
      </c>
      <c r="AF253" s="7" t="e">
        <f t="shared" si="39"/>
        <v>#NUM!</v>
      </c>
      <c r="AG253" s="7" t="e">
        <f t="shared" si="40"/>
        <v>#NUM!</v>
      </c>
    </row>
    <row r="254" spans="1:33" x14ac:dyDescent="0.35">
      <c r="A254" s="7">
        <v>250</v>
      </c>
      <c r="J254" s="7">
        <v>1</v>
      </c>
      <c r="O254" s="7" t="e">
        <f t="shared" si="41"/>
        <v>#NUM!</v>
      </c>
      <c r="Q254" s="7">
        <v>1</v>
      </c>
      <c r="S254" s="73"/>
      <c r="T254" s="7" t="e">
        <f t="shared" si="38"/>
        <v>#NUM!</v>
      </c>
      <c r="V254" s="7" t="str">
        <f t="shared" si="43"/>
        <v>PC</v>
      </c>
      <c r="W254" s="7" t="e">
        <f>IF(J254=0,C254,INDEX('2'!$H$2:$H$277,O254))</f>
        <v>#NUM!</v>
      </c>
      <c r="X254" s="7" t="e">
        <f>IF(J254=0,D254,INDEX('2'!$I$2:$I$277,O254))</f>
        <v>#NUM!</v>
      </c>
      <c r="Y254" s="7" t="e">
        <f>IF(J254=0,E254,INDEX('2'!$J$2:$J$277,O254))</f>
        <v>#NUM!</v>
      </c>
      <c r="AA254" s="7" t="str">
        <f t="shared" si="42"/>
        <v>PC</v>
      </c>
      <c r="AB254" s="7" t="e">
        <f>IF(Q254=0,C254,INDEX('2'!$H$2:$H$300,T254))</f>
        <v>#NUM!</v>
      </c>
      <c r="AC254" s="7" t="e">
        <f>IF(Q254=0,D254,INDEX('2'!$I$2:$I$300,T254))</f>
        <v>#NUM!</v>
      </c>
      <c r="AD254" s="7" t="e">
        <f>IF(Q254=0,E254,INDEX('2'!$J$2:$J$300,T254))</f>
        <v>#NUM!</v>
      </c>
      <c r="AF254" s="7" t="e">
        <f t="shared" si="39"/>
        <v>#NUM!</v>
      </c>
      <c r="AG254" s="7" t="e">
        <f t="shared" si="40"/>
        <v>#NUM!</v>
      </c>
    </row>
    <row r="255" spans="1:33" x14ac:dyDescent="0.35">
      <c r="A255" s="7">
        <v>251</v>
      </c>
      <c r="J255" s="7">
        <v>1</v>
      </c>
      <c r="O255" s="7" t="e">
        <f t="shared" si="41"/>
        <v>#NUM!</v>
      </c>
      <c r="Q255" s="7">
        <v>1</v>
      </c>
      <c r="S255" s="73"/>
      <c r="T255" s="7" t="e">
        <f t="shared" si="38"/>
        <v>#NUM!</v>
      </c>
      <c r="V255" s="7" t="str">
        <f t="shared" si="43"/>
        <v>PC</v>
      </c>
      <c r="W255" s="7" t="e">
        <f>IF(J255=0,C255,INDEX('2'!$H$2:$H$277,O255))</f>
        <v>#NUM!</v>
      </c>
      <c r="X255" s="7" t="e">
        <f>IF(J255=0,D255,INDEX('2'!$I$2:$I$277,O255))</f>
        <v>#NUM!</v>
      </c>
      <c r="Y255" s="7" t="e">
        <f>IF(J255=0,E255,INDEX('2'!$J$2:$J$277,O255))</f>
        <v>#NUM!</v>
      </c>
      <c r="AA255" s="7" t="str">
        <f t="shared" si="42"/>
        <v>PC</v>
      </c>
      <c r="AB255" s="7" t="e">
        <f>IF(Q255=0,C255,INDEX('2'!$H$2:$H$300,T255))</f>
        <v>#NUM!</v>
      </c>
      <c r="AC255" s="7" t="e">
        <f>IF(Q255=0,D255,INDEX('2'!$I$2:$I$300,T255))</f>
        <v>#NUM!</v>
      </c>
      <c r="AD255" s="7" t="e">
        <f>IF(Q255=0,E255,INDEX('2'!$J$2:$J$300,T255))</f>
        <v>#NUM!</v>
      </c>
      <c r="AF255" s="7" t="e">
        <f t="shared" si="39"/>
        <v>#NUM!</v>
      </c>
      <c r="AG255" s="7" t="e">
        <f t="shared" si="40"/>
        <v>#NUM!</v>
      </c>
    </row>
    <row r="256" spans="1:33" x14ac:dyDescent="0.35">
      <c r="A256" s="7">
        <v>252</v>
      </c>
      <c r="S256" s="73"/>
    </row>
    <row r="257" spans="1:19" x14ac:dyDescent="0.35">
      <c r="A257" s="7">
        <v>253</v>
      </c>
      <c r="S257" s="73"/>
    </row>
    <row r="258" spans="1:19" x14ac:dyDescent="0.35">
      <c r="A258" s="7">
        <v>254</v>
      </c>
      <c r="S258" s="73"/>
    </row>
    <row r="259" spans="1:19" x14ac:dyDescent="0.35">
      <c r="A259" s="7">
        <v>255</v>
      </c>
      <c r="S259" s="73"/>
    </row>
    <row r="260" spans="1:19" x14ac:dyDescent="0.35">
      <c r="A260" s="7">
        <v>256</v>
      </c>
      <c r="S260" s="73"/>
    </row>
    <row r="261" spans="1:19" x14ac:dyDescent="0.35">
      <c r="A261" s="7">
        <v>257</v>
      </c>
      <c r="S261" s="73"/>
    </row>
    <row r="262" spans="1:19" x14ac:dyDescent="0.35">
      <c r="A262" s="7">
        <v>258</v>
      </c>
      <c r="S262" s="73"/>
    </row>
    <row r="263" spans="1:19" x14ac:dyDescent="0.35">
      <c r="A263" s="7">
        <v>259</v>
      </c>
      <c r="S263" s="73"/>
    </row>
    <row r="264" spans="1:19" x14ac:dyDescent="0.35">
      <c r="A264" s="7">
        <v>260</v>
      </c>
      <c r="S264" s="73"/>
    </row>
    <row r="265" spans="1:19" x14ac:dyDescent="0.35">
      <c r="A265" s="7">
        <v>261</v>
      </c>
      <c r="S265" s="73"/>
    </row>
    <row r="266" spans="1:19" x14ac:dyDescent="0.35">
      <c r="A266" s="7">
        <v>262</v>
      </c>
      <c r="S266" s="73"/>
    </row>
    <row r="267" spans="1:19" x14ac:dyDescent="0.35">
      <c r="A267" s="7">
        <v>263</v>
      </c>
      <c r="S267" s="73"/>
    </row>
    <row r="268" spans="1:19" x14ac:dyDescent="0.35">
      <c r="A268" s="7">
        <v>264</v>
      </c>
      <c r="S268" s="73"/>
    </row>
    <row r="269" spans="1:19" x14ac:dyDescent="0.35">
      <c r="A269" s="7">
        <v>265</v>
      </c>
      <c r="S269" s="73"/>
    </row>
    <row r="270" spans="1:19" x14ac:dyDescent="0.35">
      <c r="A270" s="7">
        <v>266</v>
      </c>
      <c r="S270" s="73"/>
    </row>
    <row r="271" spans="1:19" x14ac:dyDescent="0.35">
      <c r="A271" s="7">
        <v>267</v>
      </c>
      <c r="S271" s="73"/>
    </row>
    <row r="272" spans="1:19" x14ac:dyDescent="0.35">
      <c r="A272" s="7">
        <v>268</v>
      </c>
      <c r="S272" s="73"/>
    </row>
    <row r="273" spans="1:19" x14ac:dyDescent="0.35">
      <c r="A273" s="7">
        <v>269</v>
      </c>
      <c r="S273" s="73"/>
    </row>
    <row r="274" spans="1:19" x14ac:dyDescent="0.35">
      <c r="A274" s="7">
        <v>270</v>
      </c>
      <c r="S274" s="73"/>
    </row>
    <row r="275" spans="1:19" x14ac:dyDescent="0.35">
      <c r="A275" s="7">
        <v>271</v>
      </c>
      <c r="S275" s="73"/>
    </row>
    <row r="276" spans="1:19" x14ac:dyDescent="0.35">
      <c r="A276" s="7">
        <v>272</v>
      </c>
      <c r="S276" s="73"/>
    </row>
    <row r="277" spans="1:19" x14ac:dyDescent="0.35">
      <c r="A277" s="7">
        <v>273</v>
      </c>
      <c r="S277" s="73"/>
    </row>
    <row r="278" spans="1:19" x14ac:dyDescent="0.35">
      <c r="A278" s="7">
        <v>274</v>
      </c>
      <c r="S278" s="73"/>
    </row>
    <row r="279" spans="1:19" x14ac:dyDescent="0.35">
      <c r="A279" s="7">
        <v>275</v>
      </c>
      <c r="S279" s="73"/>
    </row>
    <row r="280" spans="1:19" x14ac:dyDescent="0.35">
      <c r="A280" s="7">
        <v>276</v>
      </c>
      <c r="S280" s="73"/>
    </row>
    <row r="281" spans="1:19" x14ac:dyDescent="0.35">
      <c r="A281" s="7">
        <v>277</v>
      </c>
      <c r="S281" s="73"/>
    </row>
    <row r="282" spans="1:19" x14ac:dyDescent="0.35">
      <c r="A282" s="7">
        <v>278</v>
      </c>
      <c r="S282" s="73"/>
    </row>
    <row r="283" spans="1:19" x14ac:dyDescent="0.35">
      <c r="A283" s="7">
        <v>279</v>
      </c>
      <c r="S283" s="73"/>
    </row>
    <row r="284" spans="1:19" x14ac:dyDescent="0.35">
      <c r="A284" s="7">
        <v>280</v>
      </c>
      <c r="S284" s="73"/>
    </row>
    <row r="285" spans="1:19" x14ac:dyDescent="0.35">
      <c r="A285" s="7">
        <v>281</v>
      </c>
      <c r="S285" s="73"/>
    </row>
    <row r="286" spans="1:19" x14ac:dyDescent="0.35">
      <c r="A286" s="7">
        <v>282</v>
      </c>
      <c r="S286" s="73"/>
    </row>
    <row r="287" spans="1:19" x14ac:dyDescent="0.35">
      <c r="A287" s="7">
        <v>283</v>
      </c>
      <c r="S287" s="73"/>
    </row>
    <row r="288" spans="1:19" x14ac:dyDescent="0.35">
      <c r="A288" s="7">
        <v>284</v>
      </c>
      <c r="S288" s="73"/>
    </row>
    <row r="289" spans="1:19" x14ac:dyDescent="0.35">
      <c r="A289" s="7">
        <v>285</v>
      </c>
      <c r="S289" s="73"/>
    </row>
    <row r="290" spans="1:19" x14ac:dyDescent="0.35">
      <c r="A290" s="7">
        <v>286</v>
      </c>
      <c r="S290" s="73"/>
    </row>
    <row r="291" spans="1:19" x14ac:dyDescent="0.35">
      <c r="A291" s="7">
        <v>287</v>
      </c>
      <c r="S291" s="73"/>
    </row>
    <row r="292" spans="1:19" x14ac:dyDescent="0.35">
      <c r="A292" s="7">
        <v>288</v>
      </c>
      <c r="S292" s="73"/>
    </row>
    <row r="293" spans="1:19" x14ac:dyDescent="0.35">
      <c r="A293" s="7">
        <v>289</v>
      </c>
      <c r="S293" s="73"/>
    </row>
    <row r="294" spans="1:19" x14ac:dyDescent="0.35">
      <c r="A294" s="7">
        <v>290</v>
      </c>
      <c r="S294" s="73"/>
    </row>
    <row r="295" spans="1:19" x14ac:dyDescent="0.35">
      <c r="A295" s="7">
        <v>291</v>
      </c>
      <c r="S295" s="73"/>
    </row>
    <row r="296" spans="1:19" x14ac:dyDescent="0.35">
      <c r="A296" s="7">
        <v>292</v>
      </c>
      <c r="S296" s="73"/>
    </row>
    <row r="297" spans="1:19" x14ac:dyDescent="0.35">
      <c r="A297" s="7">
        <v>293</v>
      </c>
      <c r="S297" s="73"/>
    </row>
    <row r="298" spans="1:19" x14ac:dyDescent="0.35">
      <c r="A298" s="7">
        <v>294</v>
      </c>
      <c r="S298" s="73"/>
    </row>
    <row r="299" spans="1:19" x14ac:dyDescent="0.35">
      <c r="A299" s="7">
        <v>295</v>
      </c>
      <c r="S299" s="73"/>
    </row>
    <row r="300" spans="1:19" x14ac:dyDescent="0.35">
      <c r="A300" s="7">
        <v>296</v>
      </c>
      <c r="S300" s="73"/>
    </row>
    <row r="301" spans="1:19" x14ac:dyDescent="0.35">
      <c r="A301" s="7">
        <v>297</v>
      </c>
      <c r="S301" s="73"/>
    </row>
    <row r="302" spans="1:19" x14ac:dyDescent="0.35">
      <c r="A302" s="7">
        <v>298</v>
      </c>
      <c r="S302" s="73"/>
    </row>
    <row r="303" spans="1:19" x14ac:dyDescent="0.35">
      <c r="A303" s="7">
        <v>299</v>
      </c>
      <c r="S303" s="73"/>
    </row>
    <row r="304" spans="1:19" x14ac:dyDescent="0.35">
      <c r="A304" s="7">
        <v>300</v>
      </c>
      <c r="S304" s="73"/>
    </row>
    <row r="305" spans="1:19" x14ac:dyDescent="0.35">
      <c r="A305" s="7">
        <v>301</v>
      </c>
      <c r="S305" s="73"/>
    </row>
    <row r="306" spans="1:19" x14ac:dyDescent="0.35">
      <c r="A306" s="7">
        <v>302</v>
      </c>
      <c r="S306" s="73"/>
    </row>
    <row r="307" spans="1:19" x14ac:dyDescent="0.35">
      <c r="A307" s="7">
        <v>303</v>
      </c>
      <c r="S307" s="73"/>
    </row>
    <row r="308" spans="1:19" x14ac:dyDescent="0.35">
      <c r="A308" s="7">
        <v>304</v>
      </c>
      <c r="S308" s="73"/>
    </row>
    <row r="309" spans="1:19" x14ac:dyDescent="0.35">
      <c r="A309" s="7">
        <v>305</v>
      </c>
      <c r="S309" s="73"/>
    </row>
    <row r="310" spans="1:19" x14ac:dyDescent="0.35">
      <c r="A310" s="7">
        <v>306</v>
      </c>
      <c r="S310" s="73"/>
    </row>
    <row r="311" spans="1:19" x14ac:dyDescent="0.35">
      <c r="A311" s="7">
        <v>307</v>
      </c>
      <c r="S311" s="73"/>
    </row>
    <row r="312" spans="1:19" x14ac:dyDescent="0.35">
      <c r="A312" s="7">
        <v>308</v>
      </c>
      <c r="S312" s="73"/>
    </row>
    <row r="313" spans="1:19" x14ac:dyDescent="0.35">
      <c r="A313" s="7">
        <v>309</v>
      </c>
      <c r="S313" s="73"/>
    </row>
    <row r="314" spans="1:19" x14ac:dyDescent="0.35">
      <c r="A314" s="7">
        <v>310</v>
      </c>
      <c r="S314" s="73"/>
    </row>
    <row r="315" spans="1:19" x14ac:dyDescent="0.35">
      <c r="A315" s="7">
        <v>311</v>
      </c>
      <c r="S315" s="73"/>
    </row>
    <row r="316" spans="1:19" x14ac:dyDescent="0.35">
      <c r="A316" s="7">
        <v>312</v>
      </c>
      <c r="S316" s="73"/>
    </row>
    <row r="317" spans="1:19" x14ac:dyDescent="0.35">
      <c r="A317" s="7">
        <v>313</v>
      </c>
      <c r="S317" s="73"/>
    </row>
    <row r="318" spans="1:19" x14ac:dyDescent="0.35">
      <c r="A318" s="7">
        <v>314</v>
      </c>
      <c r="S318" s="73"/>
    </row>
    <row r="319" spans="1:19" x14ac:dyDescent="0.35">
      <c r="A319" s="7">
        <v>315</v>
      </c>
      <c r="S319" s="73"/>
    </row>
    <row r="320" spans="1:19" x14ac:dyDescent="0.35">
      <c r="A320" s="7">
        <v>316</v>
      </c>
      <c r="S320" s="73"/>
    </row>
    <row r="321" spans="1:19" x14ac:dyDescent="0.35">
      <c r="A321" s="7">
        <v>317</v>
      </c>
      <c r="S321" s="73"/>
    </row>
    <row r="322" spans="1:19" x14ac:dyDescent="0.35">
      <c r="A322" s="7">
        <v>318</v>
      </c>
      <c r="S322" s="73"/>
    </row>
    <row r="323" spans="1:19" x14ac:dyDescent="0.35">
      <c r="A323" s="7">
        <v>319</v>
      </c>
      <c r="S323" s="73"/>
    </row>
    <row r="324" spans="1:19" x14ac:dyDescent="0.35">
      <c r="A324" s="7">
        <v>320</v>
      </c>
      <c r="S324" s="73"/>
    </row>
    <row r="325" spans="1:19" x14ac:dyDescent="0.35">
      <c r="A325" s="7">
        <v>321</v>
      </c>
      <c r="S325" s="73"/>
    </row>
    <row r="326" spans="1:19" x14ac:dyDescent="0.35">
      <c r="A326" s="7">
        <v>322</v>
      </c>
      <c r="S326" s="73"/>
    </row>
    <row r="327" spans="1:19" x14ac:dyDescent="0.35">
      <c r="A327" s="7">
        <v>323</v>
      </c>
      <c r="S327" s="73"/>
    </row>
    <row r="328" spans="1:19" x14ac:dyDescent="0.35">
      <c r="A328" s="7">
        <v>324</v>
      </c>
      <c r="S328" s="73"/>
    </row>
    <row r="329" spans="1:19" x14ac:dyDescent="0.35">
      <c r="A329" s="7">
        <v>325</v>
      </c>
      <c r="S329" s="73"/>
    </row>
    <row r="330" spans="1:19" x14ac:dyDescent="0.35">
      <c r="A330" s="7">
        <v>326</v>
      </c>
      <c r="S330" s="73"/>
    </row>
    <row r="331" spans="1:19" x14ac:dyDescent="0.35">
      <c r="A331" s="7">
        <v>327</v>
      </c>
      <c r="S331" s="73"/>
    </row>
    <row r="332" spans="1:19" x14ac:dyDescent="0.35">
      <c r="A332" s="7">
        <v>328</v>
      </c>
      <c r="S332" s="73"/>
    </row>
    <row r="333" spans="1:19" x14ac:dyDescent="0.35">
      <c r="A333" s="7">
        <v>329</v>
      </c>
      <c r="S333" s="73"/>
    </row>
    <row r="334" spans="1:19" x14ac:dyDescent="0.35">
      <c r="A334" s="7">
        <v>330</v>
      </c>
      <c r="S334" s="73"/>
    </row>
    <row r="335" spans="1:19" x14ac:dyDescent="0.35">
      <c r="A335" s="7">
        <v>331</v>
      </c>
      <c r="S335" s="73"/>
    </row>
    <row r="336" spans="1:19" x14ac:dyDescent="0.35">
      <c r="A336" s="7">
        <v>332</v>
      </c>
      <c r="S336" s="73"/>
    </row>
    <row r="337" spans="1:19" x14ac:dyDescent="0.35">
      <c r="A337" s="7">
        <v>333</v>
      </c>
      <c r="S337" s="73"/>
    </row>
    <row r="338" spans="1:19" x14ac:dyDescent="0.35">
      <c r="A338" s="7">
        <v>334</v>
      </c>
      <c r="S338" s="73"/>
    </row>
    <row r="339" spans="1:19" x14ac:dyDescent="0.35">
      <c r="A339" s="7">
        <v>335</v>
      </c>
      <c r="S339" s="73"/>
    </row>
    <row r="340" spans="1:19" x14ac:dyDescent="0.35">
      <c r="A340" s="7">
        <v>336</v>
      </c>
    </row>
    <row r="341" spans="1:19" x14ac:dyDescent="0.35">
      <c r="A341" s="7">
        <v>337</v>
      </c>
    </row>
    <row r="342" spans="1:19" x14ac:dyDescent="0.35">
      <c r="A342" s="7">
        <v>338</v>
      </c>
    </row>
    <row r="343" spans="1:19" x14ac:dyDescent="0.35">
      <c r="A343" s="7">
        <v>339</v>
      </c>
    </row>
    <row r="344" spans="1:19" x14ac:dyDescent="0.35">
      <c r="A344" s="7">
        <v>340</v>
      </c>
    </row>
    <row r="345" spans="1:19" x14ac:dyDescent="0.35">
      <c r="A345" s="7">
        <v>341</v>
      </c>
    </row>
  </sheetData>
  <sheetProtection algorithmName="SHA-512" hashValue="5DHzsT6aT4/NB13XdohScKVebzbyW6pXR6XXGblJ3G86YPvgXyckvepqZ7SwuroAAeHCQc6wLaAbZqha1BgLZA==" saltValue="fA32JtsZc15u9ZIiHjsSlw==" spinCount="100000" sheet="1" objects="1" scenarios="1" selectLockedCells="1" selectUnlockedCells="1"/>
  <mergeCells count="3">
    <mergeCell ref="C1:I1"/>
    <mergeCell ref="V1:Y1"/>
    <mergeCell ref="AA1:AD1"/>
  </mergeCells>
  <pageMargins left="0.7" right="0.7" top="0.75" bottom="0.75" header="0.3" footer="0.3"/>
  <pageSetup paperSize="9" orientation="portrait" r:id="rId1"/>
  <ignoredErrors>
    <ignoredError sqref="I1:L3 F1:F345 I256:L345 I130:I255 K130:L255 A1:D345 I11:L129 I4:J4 I5:K5 I6:K6 I7:K7 I8:K8 I9:K9 I10:K10"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T361"/>
  <sheetViews>
    <sheetView workbookViewId="0"/>
  </sheetViews>
  <sheetFormatPr baseColWidth="10" defaultColWidth="10.81640625" defaultRowHeight="14.5" x14ac:dyDescent="0.35"/>
  <cols>
    <col min="1" max="16384" width="10.81640625" style="7"/>
  </cols>
  <sheetData>
    <row r="1" spans="1:20" x14ac:dyDescent="0.35">
      <c r="A1" s="73" t="s">
        <v>7</v>
      </c>
      <c r="B1" s="73" t="s">
        <v>25</v>
      </c>
      <c r="C1" s="73" t="s">
        <v>26</v>
      </c>
      <c r="D1" s="73" t="s">
        <v>27</v>
      </c>
      <c r="E1" s="73" t="s">
        <v>35</v>
      </c>
      <c r="F1" s="73" t="s">
        <v>40</v>
      </c>
      <c r="G1" s="73" t="s">
        <v>7</v>
      </c>
      <c r="H1" s="73" t="s">
        <v>25</v>
      </c>
      <c r="I1" s="73" t="s">
        <v>26</v>
      </c>
      <c r="J1" s="73" t="s">
        <v>27</v>
      </c>
      <c r="L1" s="67">
        <v>45108</v>
      </c>
      <c r="M1" s="73" t="s">
        <v>29</v>
      </c>
      <c r="P1" s="7" t="s">
        <v>25</v>
      </c>
      <c r="R1" s="7" t="e">
        <f>MAX(R2:R7)</f>
        <v>#NUM!</v>
      </c>
      <c r="T1" s="7">
        <f>MAX(T2:T7)</f>
        <v>84</v>
      </c>
    </row>
    <row r="2" spans="1:20" x14ac:dyDescent="0.35">
      <c r="A2" s="73" t="s">
        <v>8</v>
      </c>
      <c r="B2" s="73">
        <v>0</v>
      </c>
      <c r="C2" s="73">
        <v>459</v>
      </c>
      <c r="D2" s="7">
        <f>30000/12</f>
        <v>2500</v>
      </c>
      <c r="E2" s="73">
        <f t="shared" ref="E2:E65" si="0">E3+1</f>
        <v>84</v>
      </c>
      <c r="F2" s="73">
        <v>1</v>
      </c>
      <c r="G2" s="73" t="s">
        <v>28</v>
      </c>
      <c r="H2" s="73">
        <v>1</v>
      </c>
      <c r="I2" s="73">
        <v>668</v>
      </c>
      <c r="J2" s="73">
        <f>34000/12</f>
        <v>2833.3333333333335</v>
      </c>
      <c r="M2" s="7" t="s">
        <v>54</v>
      </c>
      <c r="N2" s="7" t="e">
        <f>IF(N4&gt;1,N3+1,N3)-M6</f>
        <v>#NUM!</v>
      </c>
      <c r="P2" s="7">
        <v>0</v>
      </c>
      <c r="Q2" s="7" t="e">
        <f>$N$2+2</f>
        <v>#NUM!</v>
      </c>
      <c r="R2" s="7" t="e">
        <f t="shared" ref="R2:R7" si="1">IF(P2=$M$5,Q2,0)</f>
        <v>#NUM!</v>
      </c>
      <c r="S2" s="7">
        <v>84</v>
      </c>
      <c r="T2" s="7">
        <f>IF(P2=$M$5,S2,0)</f>
        <v>84</v>
      </c>
    </row>
    <row r="3" spans="1:20" x14ac:dyDescent="0.35">
      <c r="A3" s="73" t="s">
        <v>8</v>
      </c>
      <c r="B3" s="73">
        <v>0</v>
      </c>
      <c r="C3" s="73">
        <v>459</v>
      </c>
      <c r="D3" s="7">
        <f t="shared" ref="D3:D13" si="2">30000/12</f>
        <v>2500</v>
      </c>
      <c r="E3" s="73">
        <f t="shared" si="0"/>
        <v>83</v>
      </c>
      <c r="F3" s="73">
        <v>1</v>
      </c>
      <c r="G3" s="73" t="s">
        <v>28</v>
      </c>
      <c r="H3" s="73">
        <v>1</v>
      </c>
      <c r="I3" s="73">
        <v>668</v>
      </c>
      <c r="J3" s="73">
        <f t="shared" ref="J3:J55" si="3">34000/12</f>
        <v>2833.3333333333335</v>
      </c>
      <c r="M3" s="7" t="s">
        <v>1</v>
      </c>
      <c r="N3" s="7" t="e">
        <f>DATEDIF(Résumé!W2,L1,"m")</f>
        <v>#NUM!</v>
      </c>
      <c r="P3" s="7">
        <v>1</v>
      </c>
      <c r="Q3" s="7" t="e">
        <f>14+N2</f>
        <v>#NUM!</v>
      </c>
      <c r="R3" s="7">
        <f t="shared" si="1"/>
        <v>0</v>
      </c>
      <c r="S3" s="7">
        <v>72</v>
      </c>
      <c r="T3" s="7">
        <f t="shared" ref="T3:T7" si="4">IF(P3=$M$5,S3,0)</f>
        <v>0</v>
      </c>
    </row>
    <row r="4" spans="1:20" x14ac:dyDescent="0.35">
      <c r="A4" s="73" t="s">
        <v>8</v>
      </c>
      <c r="B4" s="73">
        <v>0</v>
      </c>
      <c r="C4" s="73">
        <v>459</v>
      </c>
      <c r="D4" s="7">
        <f t="shared" si="2"/>
        <v>2500</v>
      </c>
      <c r="E4" s="73">
        <f t="shared" si="0"/>
        <v>82</v>
      </c>
      <c r="F4" s="73">
        <v>1</v>
      </c>
      <c r="G4" s="73" t="s">
        <v>28</v>
      </c>
      <c r="H4" s="73">
        <v>1</v>
      </c>
      <c r="I4" s="73">
        <v>668</v>
      </c>
      <c r="J4" s="73">
        <f t="shared" si="3"/>
        <v>2833.3333333333335</v>
      </c>
      <c r="M4" s="7" t="s">
        <v>0</v>
      </c>
      <c r="N4" s="7">
        <f>IF(Résumé!C7=1,0,31-Résumé!C7)</f>
        <v>31</v>
      </c>
      <c r="P4" s="7">
        <v>2</v>
      </c>
      <c r="Q4" s="7" t="e">
        <f>26+$N$2</f>
        <v>#NUM!</v>
      </c>
      <c r="R4" s="7">
        <f t="shared" si="1"/>
        <v>0</v>
      </c>
      <c r="S4" s="7">
        <v>60</v>
      </c>
      <c r="T4" s="7">
        <f t="shared" si="4"/>
        <v>0</v>
      </c>
    </row>
    <row r="5" spans="1:20" x14ac:dyDescent="0.35">
      <c r="A5" s="73" t="s">
        <v>8</v>
      </c>
      <c r="B5" s="73">
        <v>0</v>
      </c>
      <c r="C5" s="73">
        <v>459</v>
      </c>
      <c r="D5" s="7">
        <f t="shared" si="2"/>
        <v>2500</v>
      </c>
      <c r="E5" s="73">
        <f t="shared" si="0"/>
        <v>81</v>
      </c>
      <c r="F5" s="73">
        <v>1</v>
      </c>
      <c r="G5" s="73" t="s">
        <v>28</v>
      </c>
      <c r="H5" s="73">
        <v>1</v>
      </c>
      <c r="I5" s="73">
        <v>668</v>
      </c>
      <c r="J5" s="73">
        <f t="shared" si="3"/>
        <v>2833.3333333333335</v>
      </c>
      <c r="L5" s="7" t="s">
        <v>25</v>
      </c>
      <c r="M5" s="7">
        <f>Résumé!C6</f>
        <v>0</v>
      </c>
      <c r="P5" s="7">
        <v>3</v>
      </c>
      <c r="Q5" s="7" t="e">
        <f>38+$N$2</f>
        <v>#NUM!</v>
      </c>
      <c r="R5" s="7">
        <f t="shared" si="1"/>
        <v>0</v>
      </c>
      <c r="S5" s="7">
        <v>48</v>
      </c>
      <c r="T5" s="7">
        <f>IF(P5=$M$5,S5,0)</f>
        <v>0</v>
      </c>
    </row>
    <row r="6" spans="1:20" x14ac:dyDescent="0.35">
      <c r="A6" s="73" t="s">
        <v>8</v>
      </c>
      <c r="B6" s="73">
        <v>0</v>
      </c>
      <c r="C6" s="73">
        <v>459</v>
      </c>
      <c r="D6" s="7">
        <f t="shared" si="2"/>
        <v>2500</v>
      </c>
      <c r="E6" s="73">
        <f t="shared" si="0"/>
        <v>80</v>
      </c>
      <c r="F6" s="73">
        <v>1</v>
      </c>
      <c r="G6" s="73" t="s">
        <v>28</v>
      </c>
      <c r="H6" s="73">
        <v>1</v>
      </c>
      <c r="I6" s="73">
        <v>668</v>
      </c>
      <c r="J6" s="73">
        <f t="shared" si="3"/>
        <v>2833.3333333333335</v>
      </c>
      <c r="L6" s="7" t="s">
        <v>68</v>
      </c>
      <c r="M6" s="7">
        <f>Résumé!Y15</f>
        <v>0</v>
      </c>
      <c r="P6" s="7">
        <v>4</v>
      </c>
      <c r="Q6" s="7" t="e">
        <f>50+$N$2</f>
        <v>#NUM!</v>
      </c>
      <c r="R6" s="7">
        <f t="shared" si="1"/>
        <v>0</v>
      </c>
      <c r="S6" s="7">
        <v>36</v>
      </c>
      <c r="T6" s="7">
        <f t="shared" si="4"/>
        <v>0</v>
      </c>
    </row>
    <row r="7" spans="1:20" x14ac:dyDescent="0.35">
      <c r="A7" s="73" t="s">
        <v>8</v>
      </c>
      <c r="B7" s="73">
        <v>0</v>
      </c>
      <c r="C7" s="73">
        <v>459</v>
      </c>
      <c r="D7" s="7">
        <f t="shared" si="2"/>
        <v>2500</v>
      </c>
      <c r="E7" s="73">
        <f t="shared" si="0"/>
        <v>79</v>
      </c>
      <c r="F7" s="73">
        <v>1</v>
      </c>
      <c r="G7" s="73" t="s">
        <v>28</v>
      </c>
      <c r="H7" s="73">
        <v>1</v>
      </c>
      <c r="I7" s="73">
        <v>668</v>
      </c>
      <c r="J7" s="73">
        <f t="shared" si="3"/>
        <v>2833.3333333333335</v>
      </c>
      <c r="P7" s="7">
        <v>5</v>
      </c>
      <c r="Q7" s="7" t="e">
        <f>62+$N$2</f>
        <v>#NUM!</v>
      </c>
      <c r="R7" s="7">
        <f t="shared" si="1"/>
        <v>0</v>
      </c>
      <c r="S7" s="7">
        <v>24</v>
      </c>
      <c r="T7" s="7">
        <f t="shared" si="4"/>
        <v>0</v>
      </c>
    </row>
    <row r="8" spans="1:20" x14ac:dyDescent="0.35">
      <c r="A8" s="73" t="s">
        <v>8</v>
      </c>
      <c r="B8" s="73">
        <v>0</v>
      </c>
      <c r="C8" s="73">
        <v>459</v>
      </c>
      <c r="D8" s="7">
        <f t="shared" si="2"/>
        <v>2500</v>
      </c>
      <c r="E8" s="73">
        <f t="shared" si="0"/>
        <v>78</v>
      </c>
      <c r="F8" s="73">
        <v>1</v>
      </c>
      <c r="G8" s="73" t="s">
        <v>28</v>
      </c>
      <c r="H8" s="73">
        <v>1</v>
      </c>
      <c r="I8" s="73">
        <v>668</v>
      </c>
      <c r="J8" s="73">
        <f t="shared" si="3"/>
        <v>2833.3333333333335</v>
      </c>
    </row>
    <row r="9" spans="1:20" x14ac:dyDescent="0.35">
      <c r="A9" s="73" t="s">
        <v>8</v>
      </c>
      <c r="B9" s="73">
        <v>0</v>
      </c>
      <c r="C9" s="73">
        <v>459</v>
      </c>
      <c r="D9" s="7">
        <f t="shared" si="2"/>
        <v>2500</v>
      </c>
      <c r="E9" s="73">
        <f t="shared" si="0"/>
        <v>77</v>
      </c>
      <c r="F9" s="73">
        <v>1</v>
      </c>
      <c r="G9" s="73" t="s">
        <v>28</v>
      </c>
      <c r="H9" s="73">
        <v>1</v>
      </c>
      <c r="I9" s="73">
        <v>668</v>
      </c>
      <c r="J9" s="73">
        <f t="shared" si="3"/>
        <v>2833.3333333333335</v>
      </c>
      <c r="O9" s="67" t="e">
        <f>Résumé!W2</f>
        <v>#NUM!</v>
      </c>
      <c r="P9" s="67" t="e">
        <f>EDATE(O9,T1)</f>
        <v>#NUM!</v>
      </c>
    </row>
    <row r="10" spans="1:20" x14ac:dyDescent="0.35">
      <c r="A10" s="73" t="s">
        <v>8</v>
      </c>
      <c r="B10" s="73">
        <v>0</v>
      </c>
      <c r="C10" s="73">
        <v>459</v>
      </c>
      <c r="D10" s="7">
        <f t="shared" si="2"/>
        <v>2500</v>
      </c>
      <c r="E10" s="73">
        <f t="shared" si="0"/>
        <v>76</v>
      </c>
      <c r="F10" s="73">
        <v>1</v>
      </c>
      <c r="G10" s="73" t="s">
        <v>28</v>
      </c>
      <c r="H10" s="73">
        <v>1</v>
      </c>
      <c r="I10" s="73">
        <v>668</v>
      </c>
      <c r="J10" s="73">
        <f t="shared" si="3"/>
        <v>2833.3333333333335</v>
      </c>
      <c r="P10" s="7" t="e">
        <f>DAY(P9)</f>
        <v>#NUM!</v>
      </c>
    </row>
    <row r="11" spans="1:20" x14ac:dyDescent="0.35">
      <c r="A11" s="73" t="s">
        <v>8</v>
      </c>
      <c r="B11" s="73">
        <v>0</v>
      </c>
      <c r="C11" s="73">
        <v>459</v>
      </c>
      <c r="D11" s="7">
        <f t="shared" si="2"/>
        <v>2500</v>
      </c>
      <c r="E11" s="73">
        <f t="shared" si="0"/>
        <v>75</v>
      </c>
      <c r="F11" s="73">
        <v>1</v>
      </c>
      <c r="G11" s="73" t="s">
        <v>28</v>
      </c>
      <c r="H11" s="73">
        <v>1</v>
      </c>
      <c r="I11" s="73">
        <v>668</v>
      </c>
      <c r="J11" s="73">
        <f t="shared" si="3"/>
        <v>2833.3333333333335</v>
      </c>
      <c r="P11" s="7" t="e">
        <f>MONTH(P9)</f>
        <v>#NUM!</v>
      </c>
    </row>
    <row r="12" spans="1:20" x14ac:dyDescent="0.35">
      <c r="A12" s="73" t="s">
        <v>8</v>
      </c>
      <c r="B12" s="73">
        <v>0</v>
      </c>
      <c r="C12" s="73">
        <v>459</v>
      </c>
      <c r="D12" s="7">
        <f t="shared" si="2"/>
        <v>2500</v>
      </c>
      <c r="E12" s="73">
        <f t="shared" si="0"/>
        <v>74</v>
      </c>
      <c r="F12" s="73">
        <v>1</v>
      </c>
      <c r="G12" s="73" t="s">
        <v>28</v>
      </c>
      <c r="H12" s="73">
        <v>1</v>
      </c>
      <c r="I12" s="73">
        <v>668</v>
      </c>
      <c r="J12" s="73">
        <f t="shared" si="3"/>
        <v>2833.3333333333335</v>
      </c>
      <c r="P12" s="7" t="e">
        <f>YEAR(P9)</f>
        <v>#NUM!</v>
      </c>
    </row>
    <row r="13" spans="1:20" x14ac:dyDescent="0.35">
      <c r="A13" s="73" t="s">
        <v>8</v>
      </c>
      <c r="B13" s="73">
        <v>0</v>
      </c>
      <c r="C13" s="73">
        <v>459</v>
      </c>
      <c r="D13" s="7">
        <f t="shared" si="2"/>
        <v>2500</v>
      </c>
      <c r="E13" s="73">
        <f t="shared" si="0"/>
        <v>73</v>
      </c>
      <c r="F13" s="73">
        <v>1</v>
      </c>
      <c r="G13" s="73" t="s">
        <v>28</v>
      </c>
      <c r="H13" s="73">
        <v>1</v>
      </c>
      <c r="I13" s="73">
        <v>668</v>
      </c>
      <c r="J13" s="73">
        <f t="shared" si="3"/>
        <v>2833.3333333333335</v>
      </c>
    </row>
    <row r="14" spans="1:20" x14ac:dyDescent="0.35">
      <c r="A14" s="73" t="s">
        <v>8</v>
      </c>
      <c r="B14" s="73">
        <v>1</v>
      </c>
      <c r="C14" s="73">
        <v>488</v>
      </c>
      <c r="D14" s="7">
        <f>30500/12</f>
        <v>2541.6666666666665</v>
      </c>
      <c r="E14" s="73">
        <f t="shared" si="0"/>
        <v>72</v>
      </c>
      <c r="F14" s="73">
        <v>1</v>
      </c>
      <c r="G14" s="73" t="s">
        <v>28</v>
      </c>
      <c r="H14" s="73">
        <v>1</v>
      </c>
      <c r="I14" s="73">
        <v>668</v>
      </c>
      <c r="J14" s="73">
        <f t="shared" si="3"/>
        <v>2833.3333333333335</v>
      </c>
    </row>
    <row r="15" spans="1:20" x14ac:dyDescent="0.35">
      <c r="A15" s="73" t="s">
        <v>8</v>
      </c>
      <c r="B15" s="73">
        <v>1</v>
      </c>
      <c r="C15" s="73">
        <v>488</v>
      </c>
      <c r="D15" s="7">
        <f t="shared" ref="D15:D25" si="5">30500/12</f>
        <v>2541.6666666666665</v>
      </c>
      <c r="E15" s="73">
        <f t="shared" si="0"/>
        <v>71</v>
      </c>
      <c r="F15" s="73">
        <v>1</v>
      </c>
      <c r="G15" s="73" t="s">
        <v>28</v>
      </c>
      <c r="H15" s="73">
        <v>1</v>
      </c>
      <c r="I15" s="73">
        <v>668</v>
      </c>
      <c r="J15" s="73">
        <f t="shared" si="3"/>
        <v>2833.3333333333335</v>
      </c>
    </row>
    <row r="16" spans="1:20" x14ac:dyDescent="0.35">
      <c r="A16" s="73" t="s">
        <v>8</v>
      </c>
      <c r="B16" s="73">
        <v>1</v>
      </c>
      <c r="C16" s="73">
        <v>488</v>
      </c>
      <c r="D16" s="7">
        <f t="shared" si="5"/>
        <v>2541.6666666666665</v>
      </c>
      <c r="E16" s="73">
        <f t="shared" si="0"/>
        <v>70</v>
      </c>
      <c r="F16" s="73">
        <v>1</v>
      </c>
      <c r="G16" s="73" t="s">
        <v>28</v>
      </c>
      <c r="H16" s="73">
        <v>1</v>
      </c>
      <c r="I16" s="73">
        <v>668</v>
      </c>
      <c r="J16" s="73">
        <f t="shared" si="3"/>
        <v>2833.3333333333335</v>
      </c>
    </row>
    <row r="17" spans="1:10" x14ac:dyDescent="0.35">
      <c r="A17" s="73" t="s">
        <v>8</v>
      </c>
      <c r="B17" s="73">
        <v>1</v>
      </c>
      <c r="C17" s="73">
        <v>488</v>
      </c>
      <c r="D17" s="7">
        <f t="shared" si="5"/>
        <v>2541.6666666666665</v>
      </c>
      <c r="E17" s="73">
        <f t="shared" si="0"/>
        <v>69</v>
      </c>
      <c r="F17" s="73">
        <v>1</v>
      </c>
      <c r="G17" s="73" t="s">
        <v>28</v>
      </c>
      <c r="H17" s="73">
        <v>1</v>
      </c>
      <c r="I17" s="73">
        <v>668</v>
      </c>
      <c r="J17" s="73">
        <f t="shared" si="3"/>
        <v>2833.3333333333335</v>
      </c>
    </row>
    <row r="18" spans="1:10" x14ac:dyDescent="0.35">
      <c r="A18" s="73" t="s">
        <v>8</v>
      </c>
      <c r="B18" s="73">
        <v>1</v>
      </c>
      <c r="C18" s="73">
        <v>488</v>
      </c>
      <c r="D18" s="7">
        <f t="shared" si="5"/>
        <v>2541.6666666666665</v>
      </c>
      <c r="E18" s="73">
        <f t="shared" si="0"/>
        <v>68</v>
      </c>
      <c r="F18" s="73">
        <v>1</v>
      </c>
      <c r="G18" s="73" t="s">
        <v>28</v>
      </c>
      <c r="H18" s="73">
        <v>1</v>
      </c>
      <c r="I18" s="73">
        <v>668</v>
      </c>
      <c r="J18" s="73">
        <f t="shared" si="3"/>
        <v>2833.3333333333335</v>
      </c>
    </row>
    <row r="19" spans="1:10" x14ac:dyDescent="0.35">
      <c r="A19" s="73" t="s">
        <v>8</v>
      </c>
      <c r="B19" s="73">
        <v>1</v>
      </c>
      <c r="C19" s="73">
        <v>488</v>
      </c>
      <c r="D19" s="7">
        <f t="shared" si="5"/>
        <v>2541.6666666666665</v>
      </c>
      <c r="E19" s="73">
        <f t="shared" si="0"/>
        <v>67</v>
      </c>
      <c r="F19" s="73">
        <v>1</v>
      </c>
      <c r="G19" s="73" t="s">
        <v>28</v>
      </c>
      <c r="H19" s="73">
        <v>1</v>
      </c>
      <c r="I19" s="73">
        <v>668</v>
      </c>
      <c r="J19" s="73">
        <f t="shared" si="3"/>
        <v>2833.3333333333335</v>
      </c>
    </row>
    <row r="20" spans="1:10" x14ac:dyDescent="0.35">
      <c r="A20" s="73" t="s">
        <v>8</v>
      </c>
      <c r="B20" s="73">
        <v>1</v>
      </c>
      <c r="C20" s="73">
        <v>488</v>
      </c>
      <c r="D20" s="7">
        <f t="shared" si="5"/>
        <v>2541.6666666666665</v>
      </c>
      <c r="E20" s="73">
        <f t="shared" si="0"/>
        <v>66</v>
      </c>
      <c r="F20" s="73">
        <v>1</v>
      </c>
      <c r="G20" s="73" t="s">
        <v>28</v>
      </c>
      <c r="H20" s="73">
        <v>2</v>
      </c>
      <c r="I20" s="73">
        <v>708</v>
      </c>
      <c r="J20" s="73">
        <f t="shared" si="3"/>
        <v>2833.3333333333335</v>
      </c>
    </row>
    <row r="21" spans="1:10" x14ac:dyDescent="0.35">
      <c r="A21" s="73" t="s">
        <v>8</v>
      </c>
      <c r="B21" s="73">
        <v>1</v>
      </c>
      <c r="C21" s="73">
        <v>488</v>
      </c>
      <c r="D21" s="7">
        <f t="shared" si="5"/>
        <v>2541.6666666666665</v>
      </c>
      <c r="E21" s="73">
        <f t="shared" si="0"/>
        <v>65</v>
      </c>
      <c r="F21" s="73">
        <v>1</v>
      </c>
      <c r="G21" s="73" t="s">
        <v>28</v>
      </c>
      <c r="H21" s="73">
        <v>2</v>
      </c>
      <c r="I21" s="73">
        <v>708</v>
      </c>
      <c r="J21" s="73">
        <f t="shared" si="3"/>
        <v>2833.3333333333335</v>
      </c>
    </row>
    <row r="22" spans="1:10" x14ac:dyDescent="0.35">
      <c r="A22" s="73" t="s">
        <v>8</v>
      </c>
      <c r="B22" s="73">
        <v>1</v>
      </c>
      <c r="C22" s="73">
        <v>488</v>
      </c>
      <c r="D22" s="7">
        <f t="shared" si="5"/>
        <v>2541.6666666666665</v>
      </c>
      <c r="E22" s="73">
        <f t="shared" si="0"/>
        <v>64</v>
      </c>
      <c r="F22" s="73">
        <v>1</v>
      </c>
      <c r="G22" s="73" t="s">
        <v>28</v>
      </c>
      <c r="H22" s="73">
        <v>2</v>
      </c>
      <c r="I22" s="73">
        <v>708</v>
      </c>
      <c r="J22" s="73">
        <f t="shared" si="3"/>
        <v>2833.3333333333335</v>
      </c>
    </row>
    <row r="23" spans="1:10" x14ac:dyDescent="0.35">
      <c r="A23" s="73" t="s">
        <v>8</v>
      </c>
      <c r="B23" s="73">
        <v>1</v>
      </c>
      <c r="C23" s="73">
        <v>488</v>
      </c>
      <c r="D23" s="7">
        <f t="shared" si="5"/>
        <v>2541.6666666666665</v>
      </c>
      <c r="E23" s="73">
        <f t="shared" si="0"/>
        <v>63</v>
      </c>
      <c r="F23" s="73">
        <v>1</v>
      </c>
      <c r="G23" s="73" t="s">
        <v>28</v>
      </c>
      <c r="H23" s="73">
        <v>2</v>
      </c>
      <c r="I23" s="73">
        <v>708</v>
      </c>
      <c r="J23" s="73">
        <f t="shared" si="3"/>
        <v>2833.3333333333335</v>
      </c>
    </row>
    <row r="24" spans="1:10" x14ac:dyDescent="0.35">
      <c r="A24" s="73" t="s">
        <v>8</v>
      </c>
      <c r="B24" s="73">
        <v>1</v>
      </c>
      <c r="C24" s="73">
        <v>488</v>
      </c>
      <c r="D24" s="7">
        <f t="shared" si="5"/>
        <v>2541.6666666666665</v>
      </c>
      <c r="E24" s="73">
        <f t="shared" si="0"/>
        <v>62</v>
      </c>
      <c r="F24" s="73">
        <v>1</v>
      </c>
      <c r="G24" s="73" t="s">
        <v>28</v>
      </c>
      <c r="H24" s="73">
        <v>2</v>
      </c>
      <c r="I24" s="73">
        <v>708</v>
      </c>
      <c r="J24" s="73">
        <f t="shared" si="3"/>
        <v>2833.3333333333335</v>
      </c>
    </row>
    <row r="25" spans="1:10" x14ac:dyDescent="0.35">
      <c r="A25" s="73" t="s">
        <v>8</v>
      </c>
      <c r="B25" s="73">
        <v>1</v>
      </c>
      <c r="C25" s="73">
        <v>488</v>
      </c>
      <c r="D25" s="7">
        <f t="shared" si="5"/>
        <v>2541.6666666666665</v>
      </c>
      <c r="E25" s="73">
        <f t="shared" si="0"/>
        <v>61</v>
      </c>
      <c r="F25" s="73">
        <v>1</v>
      </c>
      <c r="G25" s="73" t="s">
        <v>28</v>
      </c>
      <c r="H25" s="73">
        <v>2</v>
      </c>
      <c r="I25" s="73">
        <v>708</v>
      </c>
      <c r="J25" s="73">
        <f t="shared" si="3"/>
        <v>2833.3333333333335</v>
      </c>
    </row>
    <row r="26" spans="1:10" x14ac:dyDescent="0.35">
      <c r="A26" s="73" t="s">
        <v>8</v>
      </c>
      <c r="B26" s="73">
        <v>2</v>
      </c>
      <c r="C26" s="73">
        <v>536</v>
      </c>
      <c r="D26" s="7">
        <f>32000/12</f>
        <v>2666.6666666666665</v>
      </c>
      <c r="E26" s="73">
        <f t="shared" si="0"/>
        <v>60</v>
      </c>
      <c r="F26" s="73">
        <v>1</v>
      </c>
      <c r="G26" s="73" t="s">
        <v>28</v>
      </c>
      <c r="H26" s="73">
        <v>2</v>
      </c>
      <c r="I26" s="73">
        <v>708</v>
      </c>
      <c r="J26" s="73">
        <f t="shared" si="3"/>
        <v>2833.3333333333335</v>
      </c>
    </row>
    <row r="27" spans="1:10" x14ac:dyDescent="0.35">
      <c r="A27" s="73" t="s">
        <v>8</v>
      </c>
      <c r="B27" s="73">
        <v>2</v>
      </c>
      <c r="C27" s="73">
        <v>536</v>
      </c>
      <c r="D27" s="7">
        <f t="shared" ref="D27:D49" si="6">32000/12</f>
        <v>2666.6666666666665</v>
      </c>
      <c r="E27" s="73">
        <f t="shared" si="0"/>
        <v>59</v>
      </c>
      <c r="F27" s="73">
        <v>1</v>
      </c>
      <c r="G27" s="73" t="s">
        <v>28</v>
      </c>
      <c r="H27" s="73">
        <v>2</v>
      </c>
      <c r="I27" s="73">
        <v>708</v>
      </c>
      <c r="J27" s="73">
        <f t="shared" si="3"/>
        <v>2833.3333333333335</v>
      </c>
    </row>
    <row r="28" spans="1:10" x14ac:dyDescent="0.35">
      <c r="A28" s="73" t="s">
        <v>8</v>
      </c>
      <c r="B28" s="73">
        <v>2</v>
      </c>
      <c r="C28" s="73">
        <v>536</v>
      </c>
      <c r="D28" s="7">
        <f t="shared" si="6"/>
        <v>2666.6666666666665</v>
      </c>
      <c r="E28" s="73">
        <f t="shared" si="0"/>
        <v>58</v>
      </c>
      <c r="F28" s="73">
        <v>1</v>
      </c>
      <c r="G28" s="73" t="s">
        <v>28</v>
      </c>
      <c r="H28" s="73">
        <v>2</v>
      </c>
      <c r="I28" s="73">
        <v>708</v>
      </c>
      <c r="J28" s="73">
        <f t="shared" si="3"/>
        <v>2833.3333333333335</v>
      </c>
    </row>
    <row r="29" spans="1:10" x14ac:dyDescent="0.35">
      <c r="A29" s="73" t="s">
        <v>8</v>
      </c>
      <c r="B29" s="73">
        <v>2</v>
      </c>
      <c r="C29" s="73">
        <v>536</v>
      </c>
      <c r="D29" s="7">
        <f t="shared" si="6"/>
        <v>2666.6666666666665</v>
      </c>
      <c r="E29" s="73">
        <f t="shared" si="0"/>
        <v>57</v>
      </c>
      <c r="F29" s="73">
        <v>1</v>
      </c>
      <c r="G29" s="73" t="s">
        <v>28</v>
      </c>
      <c r="H29" s="73">
        <v>2</v>
      </c>
      <c r="I29" s="73">
        <v>708</v>
      </c>
      <c r="J29" s="73">
        <f t="shared" si="3"/>
        <v>2833.3333333333335</v>
      </c>
    </row>
    <row r="30" spans="1:10" x14ac:dyDescent="0.35">
      <c r="A30" s="73" t="s">
        <v>8</v>
      </c>
      <c r="B30" s="73">
        <v>2</v>
      </c>
      <c r="C30" s="73">
        <v>536</v>
      </c>
      <c r="D30" s="7">
        <f t="shared" si="6"/>
        <v>2666.6666666666665</v>
      </c>
      <c r="E30" s="73">
        <f t="shared" si="0"/>
        <v>56</v>
      </c>
      <c r="F30" s="73">
        <v>1</v>
      </c>
      <c r="G30" s="73" t="s">
        <v>28</v>
      </c>
      <c r="H30" s="73">
        <v>2</v>
      </c>
      <c r="I30" s="73">
        <v>708</v>
      </c>
      <c r="J30" s="73">
        <f t="shared" si="3"/>
        <v>2833.3333333333335</v>
      </c>
    </row>
    <row r="31" spans="1:10" x14ac:dyDescent="0.35">
      <c r="A31" s="73" t="s">
        <v>8</v>
      </c>
      <c r="B31" s="73">
        <v>2</v>
      </c>
      <c r="C31" s="73">
        <v>536</v>
      </c>
      <c r="D31" s="7">
        <f t="shared" si="6"/>
        <v>2666.6666666666665</v>
      </c>
      <c r="E31" s="73">
        <f t="shared" si="0"/>
        <v>55</v>
      </c>
      <c r="F31" s="73">
        <v>1</v>
      </c>
      <c r="G31" s="73" t="s">
        <v>28</v>
      </c>
      <c r="H31" s="73">
        <v>2</v>
      </c>
      <c r="I31" s="73">
        <v>708</v>
      </c>
      <c r="J31" s="73">
        <f t="shared" si="3"/>
        <v>2833.3333333333335</v>
      </c>
    </row>
    <row r="32" spans="1:10" x14ac:dyDescent="0.35">
      <c r="A32" s="73" t="s">
        <v>8</v>
      </c>
      <c r="B32" s="73">
        <v>2</v>
      </c>
      <c r="C32" s="73">
        <v>536</v>
      </c>
      <c r="D32" s="7">
        <f t="shared" si="6"/>
        <v>2666.6666666666665</v>
      </c>
      <c r="E32" s="73">
        <f t="shared" si="0"/>
        <v>54</v>
      </c>
      <c r="F32" s="73">
        <v>1</v>
      </c>
      <c r="G32" s="73" t="s">
        <v>28</v>
      </c>
      <c r="H32" s="73">
        <v>2</v>
      </c>
      <c r="I32" s="73">
        <v>708</v>
      </c>
      <c r="J32" s="73">
        <f t="shared" si="3"/>
        <v>2833.3333333333335</v>
      </c>
    </row>
    <row r="33" spans="1:10" x14ac:dyDescent="0.35">
      <c r="A33" s="73" t="s">
        <v>8</v>
      </c>
      <c r="B33" s="73">
        <v>2</v>
      </c>
      <c r="C33" s="73">
        <v>536</v>
      </c>
      <c r="D33" s="7">
        <f t="shared" si="6"/>
        <v>2666.6666666666665</v>
      </c>
      <c r="E33" s="73">
        <f t="shared" si="0"/>
        <v>53</v>
      </c>
      <c r="F33" s="73">
        <v>1</v>
      </c>
      <c r="G33" s="73" t="s">
        <v>28</v>
      </c>
      <c r="H33" s="73">
        <v>2</v>
      </c>
      <c r="I33" s="73">
        <v>708</v>
      </c>
      <c r="J33" s="73">
        <f t="shared" si="3"/>
        <v>2833.3333333333335</v>
      </c>
    </row>
    <row r="34" spans="1:10" x14ac:dyDescent="0.35">
      <c r="A34" s="73" t="s">
        <v>8</v>
      </c>
      <c r="B34" s="73">
        <v>2</v>
      </c>
      <c r="C34" s="73">
        <v>536</v>
      </c>
      <c r="D34" s="7">
        <f t="shared" si="6"/>
        <v>2666.6666666666665</v>
      </c>
      <c r="E34" s="73">
        <f t="shared" si="0"/>
        <v>52</v>
      </c>
      <c r="F34" s="73">
        <v>1</v>
      </c>
      <c r="G34" s="73" t="s">
        <v>28</v>
      </c>
      <c r="H34" s="73">
        <v>2</v>
      </c>
      <c r="I34" s="73">
        <v>708</v>
      </c>
      <c r="J34" s="73">
        <f t="shared" si="3"/>
        <v>2833.3333333333335</v>
      </c>
    </row>
    <row r="35" spans="1:10" x14ac:dyDescent="0.35">
      <c r="A35" s="73" t="s">
        <v>8</v>
      </c>
      <c r="B35" s="73">
        <v>2</v>
      </c>
      <c r="C35" s="73">
        <v>536</v>
      </c>
      <c r="D35" s="7">
        <f t="shared" si="6"/>
        <v>2666.6666666666665</v>
      </c>
      <c r="E35" s="73">
        <f t="shared" si="0"/>
        <v>51</v>
      </c>
      <c r="F35" s="73">
        <v>1</v>
      </c>
      <c r="G35" s="73" t="s">
        <v>28</v>
      </c>
      <c r="H35" s="73">
        <v>2</v>
      </c>
      <c r="I35" s="73">
        <v>708</v>
      </c>
      <c r="J35" s="73">
        <f t="shared" si="3"/>
        <v>2833.3333333333335</v>
      </c>
    </row>
    <row r="36" spans="1:10" x14ac:dyDescent="0.35">
      <c r="A36" s="73" t="s">
        <v>8</v>
      </c>
      <c r="B36" s="73">
        <v>2</v>
      </c>
      <c r="C36" s="73">
        <v>536</v>
      </c>
      <c r="D36" s="7">
        <f t="shared" si="6"/>
        <v>2666.6666666666665</v>
      </c>
      <c r="E36" s="73">
        <f t="shared" si="0"/>
        <v>50</v>
      </c>
      <c r="F36" s="73">
        <v>1</v>
      </c>
      <c r="G36" s="73" t="s">
        <v>28</v>
      </c>
      <c r="H36" s="73">
        <v>2</v>
      </c>
      <c r="I36" s="73">
        <v>708</v>
      </c>
      <c r="J36" s="73">
        <f t="shared" si="3"/>
        <v>2833.3333333333335</v>
      </c>
    </row>
    <row r="37" spans="1:10" x14ac:dyDescent="0.35">
      <c r="A37" s="73" t="s">
        <v>8</v>
      </c>
      <c r="B37" s="73">
        <v>2</v>
      </c>
      <c r="C37" s="73">
        <v>536</v>
      </c>
      <c r="D37" s="7">
        <f t="shared" si="6"/>
        <v>2666.6666666666665</v>
      </c>
      <c r="E37" s="73">
        <f t="shared" si="0"/>
        <v>49</v>
      </c>
      <c r="F37" s="73">
        <v>1</v>
      </c>
      <c r="G37" s="73" t="s">
        <v>28</v>
      </c>
      <c r="H37" s="73">
        <v>2</v>
      </c>
      <c r="I37" s="73">
        <v>708</v>
      </c>
      <c r="J37" s="73">
        <f t="shared" si="3"/>
        <v>2833.3333333333335</v>
      </c>
    </row>
    <row r="38" spans="1:10" x14ac:dyDescent="0.35">
      <c r="A38" s="73" t="s">
        <v>8</v>
      </c>
      <c r="B38" s="73">
        <v>3</v>
      </c>
      <c r="C38" s="73">
        <v>582</v>
      </c>
      <c r="D38" s="7">
        <f t="shared" si="6"/>
        <v>2666.6666666666665</v>
      </c>
      <c r="E38" s="73">
        <f t="shared" si="0"/>
        <v>48</v>
      </c>
      <c r="F38" s="73">
        <v>1</v>
      </c>
      <c r="G38" s="73" t="s">
        <v>28</v>
      </c>
      <c r="H38" s="73">
        <v>3</v>
      </c>
      <c r="I38" s="73">
        <v>746</v>
      </c>
      <c r="J38" s="73">
        <f t="shared" si="3"/>
        <v>2833.3333333333335</v>
      </c>
    </row>
    <row r="39" spans="1:10" x14ac:dyDescent="0.35">
      <c r="A39" s="73" t="s">
        <v>8</v>
      </c>
      <c r="B39" s="73">
        <v>3</v>
      </c>
      <c r="C39" s="73">
        <v>582</v>
      </c>
      <c r="D39" s="7">
        <f t="shared" si="6"/>
        <v>2666.6666666666665</v>
      </c>
      <c r="E39" s="73">
        <f t="shared" si="0"/>
        <v>47</v>
      </c>
      <c r="F39" s="73">
        <v>1</v>
      </c>
      <c r="G39" s="73" t="s">
        <v>28</v>
      </c>
      <c r="H39" s="73">
        <v>3</v>
      </c>
      <c r="I39" s="73">
        <v>746</v>
      </c>
      <c r="J39" s="73">
        <f t="shared" si="3"/>
        <v>2833.3333333333335</v>
      </c>
    </row>
    <row r="40" spans="1:10" x14ac:dyDescent="0.35">
      <c r="A40" s="73" t="s">
        <v>8</v>
      </c>
      <c r="B40" s="73">
        <v>3</v>
      </c>
      <c r="C40" s="73">
        <v>582</v>
      </c>
      <c r="D40" s="7">
        <f t="shared" si="6"/>
        <v>2666.6666666666665</v>
      </c>
      <c r="E40" s="73">
        <f t="shared" si="0"/>
        <v>46</v>
      </c>
      <c r="F40" s="73">
        <v>1</v>
      </c>
      <c r="G40" s="73" t="s">
        <v>28</v>
      </c>
      <c r="H40" s="73">
        <v>3</v>
      </c>
      <c r="I40" s="73">
        <v>746</v>
      </c>
      <c r="J40" s="73">
        <f t="shared" si="3"/>
        <v>2833.3333333333335</v>
      </c>
    </row>
    <row r="41" spans="1:10" x14ac:dyDescent="0.35">
      <c r="A41" s="73" t="s">
        <v>8</v>
      </c>
      <c r="B41" s="73">
        <v>3</v>
      </c>
      <c r="C41" s="73">
        <v>582</v>
      </c>
      <c r="D41" s="7">
        <f t="shared" si="6"/>
        <v>2666.6666666666665</v>
      </c>
      <c r="E41" s="73">
        <f t="shared" si="0"/>
        <v>45</v>
      </c>
      <c r="F41" s="73">
        <v>1</v>
      </c>
      <c r="G41" s="73" t="s">
        <v>28</v>
      </c>
      <c r="H41" s="73">
        <v>3</v>
      </c>
      <c r="I41" s="73">
        <v>746</v>
      </c>
      <c r="J41" s="73">
        <f t="shared" si="3"/>
        <v>2833.3333333333335</v>
      </c>
    </row>
    <row r="42" spans="1:10" x14ac:dyDescent="0.35">
      <c r="A42" s="73" t="s">
        <v>8</v>
      </c>
      <c r="B42" s="73">
        <v>3</v>
      </c>
      <c r="C42" s="73">
        <v>582</v>
      </c>
      <c r="D42" s="7">
        <f t="shared" si="6"/>
        <v>2666.6666666666665</v>
      </c>
      <c r="E42" s="73">
        <f t="shared" si="0"/>
        <v>44</v>
      </c>
      <c r="F42" s="73">
        <v>1</v>
      </c>
      <c r="G42" s="73" t="s">
        <v>28</v>
      </c>
      <c r="H42" s="73">
        <v>3</v>
      </c>
      <c r="I42" s="73">
        <v>746</v>
      </c>
      <c r="J42" s="73">
        <f t="shared" si="3"/>
        <v>2833.3333333333335</v>
      </c>
    </row>
    <row r="43" spans="1:10" x14ac:dyDescent="0.35">
      <c r="A43" s="73" t="s">
        <v>8</v>
      </c>
      <c r="B43" s="73">
        <v>3</v>
      </c>
      <c r="C43" s="73">
        <v>582</v>
      </c>
      <c r="D43" s="7">
        <f t="shared" si="6"/>
        <v>2666.6666666666665</v>
      </c>
      <c r="E43" s="73">
        <f t="shared" si="0"/>
        <v>43</v>
      </c>
      <c r="F43" s="73">
        <v>1</v>
      </c>
      <c r="G43" s="73" t="s">
        <v>28</v>
      </c>
      <c r="H43" s="73">
        <v>3</v>
      </c>
      <c r="I43" s="73">
        <v>746</v>
      </c>
      <c r="J43" s="73">
        <f t="shared" si="3"/>
        <v>2833.3333333333335</v>
      </c>
    </row>
    <row r="44" spans="1:10" x14ac:dyDescent="0.35">
      <c r="A44" s="73" t="s">
        <v>8</v>
      </c>
      <c r="B44" s="73">
        <v>3</v>
      </c>
      <c r="C44" s="73">
        <v>582</v>
      </c>
      <c r="D44" s="7">
        <f t="shared" si="6"/>
        <v>2666.6666666666665</v>
      </c>
      <c r="E44" s="73">
        <f t="shared" si="0"/>
        <v>42</v>
      </c>
      <c r="F44" s="73">
        <v>1</v>
      </c>
      <c r="G44" s="73" t="s">
        <v>28</v>
      </c>
      <c r="H44" s="73">
        <v>3</v>
      </c>
      <c r="I44" s="73">
        <v>746</v>
      </c>
      <c r="J44" s="73">
        <f t="shared" si="3"/>
        <v>2833.3333333333335</v>
      </c>
    </row>
    <row r="45" spans="1:10" x14ac:dyDescent="0.35">
      <c r="A45" s="73" t="s">
        <v>8</v>
      </c>
      <c r="B45" s="73">
        <v>3</v>
      </c>
      <c r="C45" s="73">
        <v>582</v>
      </c>
      <c r="D45" s="7">
        <f t="shared" si="6"/>
        <v>2666.6666666666665</v>
      </c>
      <c r="E45" s="73">
        <f t="shared" si="0"/>
        <v>41</v>
      </c>
      <c r="F45" s="73">
        <v>1</v>
      </c>
      <c r="G45" s="73" t="s">
        <v>28</v>
      </c>
      <c r="H45" s="73">
        <v>3</v>
      </c>
      <c r="I45" s="73">
        <v>746</v>
      </c>
      <c r="J45" s="73">
        <f t="shared" si="3"/>
        <v>2833.3333333333335</v>
      </c>
    </row>
    <row r="46" spans="1:10" x14ac:dyDescent="0.35">
      <c r="A46" s="73" t="s">
        <v>8</v>
      </c>
      <c r="B46" s="73">
        <v>3</v>
      </c>
      <c r="C46" s="73">
        <v>582</v>
      </c>
      <c r="D46" s="7">
        <f t="shared" si="6"/>
        <v>2666.6666666666665</v>
      </c>
      <c r="E46" s="73">
        <f t="shared" si="0"/>
        <v>40</v>
      </c>
      <c r="F46" s="73">
        <v>1</v>
      </c>
      <c r="G46" s="73" t="s">
        <v>28</v>
      </c>
      <c r="H46" s="73">
        <v>3</v>
      </c>
      <c r="I46" s="73">
        <v>746</v>
      </c>
      <c r="J46" s="73">
        <f t="shared" si="3"/>
        <v>2833.3333333333335</v>
      </c>
    </row>
    <row r="47" spans="1:10" x14ac:dyDescent="0.35">
      <c r="A47" s="73" t="s">
        <v>8</v>
      </c>
      <c r="B47" s="73">
        <v>3</v>
      </c>
      <c r="C47" s="73">
        <v>582</v>
      </c>
      <c r="D47" s="7">
        <f t="shared" si="6"/>
        <v>2666.6666666666665</v>
      </c>
      <c r="E47" s="73">
        <f t="shared" si="0"/>
        <v>39</v>
      </c>
      <c r="F47" s="73">
        <v>1</v>
      </c>
      <c r="G47" s="73" t="s">
        <v>28</v>
      </c>
      <c r="H47" s="73">
        <v>3</v>
      </c>
      <c r="I47" s="73">
        <v>746</v>
      </c>
      <c r="J47" s="73">
        <f t="shared" si="3"/>
        <v>2833.3333333333335</v>
      </c>
    </row>
    <row r="48" spans="1:10" x14ac:dyDescent="0.35">
      <c r="A48" s="73" t="s">
        <v>8</v>
      </c>
      <c r="B48" s="73">
        <v>3</v>
      </c>
      <c r="C48" s="73">
        <v>582</v>
      </c>
      <c r="D48" s="7">
        <f t="shared" si="6"/>
        <v>2666.6666666666665</v>
      </c>
      <c r="E48" s="73">
        <f t="shared" si="0"/>
        <v>38</v>
      </c>
      <c r="F48" s="73">
        <v>1</v>
      </c>
      <c r="G48" s="73" t="s">
        <v>28</v>
      </c>
      <c r="H48" s="73">
        <v>3</v>
      </c>
      <c r="I48" s="73">
        <v>746</v>
      </c>
      <c r="J48" s="73">
        <f t="shared" si="3"/>
        <v>2833.3333333333335</v>
      </c>
    </row>
    <row r="49" spans="1:10" x14ac:dyDescent="0.35">
      <c r="A49" s="73" t="s">
        <v>8</v>
      </c>
      <c r="B49" s="73">
        <v>3</v>
      </c>
      <c r="C49" s="73">
        <v>582</v>
      </c>
      <c r="D49" s="7">
        <f t="shared" si="6"/>
        <v>2666.6666666666665</v>
      </c>
      <c r="E49" s="73">
        <f t="shared" si="0"/>
        <v>37</v>
      </c>
      <c r="F49" s="73">
        <v>1</v>
      </c>
      <c r="G49" s="73" t="s">
        <v>28</v>
      </c>
      <c r="H49" s="73">
        <v>3</v>
      </c>
      <c r="I49" s="73">
        <v>746</v>
      </c>
      <c r="J49" s="73">
        <f t="shared" si="3"/>
        <v>2833.3333333333335</v>
      </c>
    </row>
    <row r="50" spans="1:10" x14ac:dyDescent="0.35">
      <c r="A50" s="73" t="s">
        <v>8</v>
      </c>
      <c r="B50" s="73">
        <v>4</v>
      </c>
      <c r="C50" s="73">
        <v>626</v>
      </c>
      <c r="D50" s="7">
        <f>33000/12</f>
        <v>2750</v>
      </c>
      <c r="E50" s="73">
        <f t="shared" si="0"/>
        <v>36</v>
      </c>
      <c r="F50" s="73">
        <v>1</v>
      </c>
      <c r="G50" s="73" t="s">
        <v>28</v>
      </c>
      <c r="H50" s="73">
        <v>3</v>
      </c>
      <c r="I50" s="73">
        <v>746</v>
      </c>
      <c r="J50" s="73">
        <f t="shared" si="3"/>
        <v>2833.3333333333335</v>
      </c>
    </row>
    <row r="51" spans="1:10" x14ac:dyDescent="0.35">
      <c r="A51" s="73" t="s">
        <v>8</v>
      </c>
      <c r="B51" s="73">
        <v>4</v>
      </c>
      <c r="C51" s="73">
        <v>626</v>
      </c>
      <c r="D51" s="7">
        <f t="shared" ref="D51:D114" si="7">33000/12</f>
        <v>2750</v>
      </c>
      <c r="E51" s="73">
        <f t="shared" si="0"/>
        <v>35</v>
      </c>
      <c r="F51" s="73">
        <v>2</v>
      </c>
      <c r="G51" s="73" t="s">
        <v>28</v>
      </c>
      <c r="H51" s="73">
        <v>3</v>
      </c>
      <c r="I51" s="73">
        <v>746</v>
      </c>
      <c r="J51" s="73">
        <f t="shared" si="3"/>
        <v>2833.3333333333335</v>
      </c>
    </row>
    <row r="52" spans="1:10" x14ac:dyDescent="0.35">
      <c r="A52" s="73" t="s">
        <v>8</v>
      </c>
      <c r="B52" s="73">
        <v>4</v>
      </c>
      <c r="C52" s="73">
        <v>626</v>
      </c>
      <c r="D52" s="7">
        <f t="shared" si="7"/>
        <v>2750</v>
      </c>
      <c r="E52" s="73">
        <f t="shared" si="0"/>
        <v>34</v>
      </c>
      <c r="F52" s="73">
        <v>3</v>
      </c>
      <c r="G52" s="73" t="s">
        <v>28</v>
      </c>
      <c r="H52" s="73">
        <v>3</v>
      </c>
      <c r="I52" s="73">
        <v>746</v>
      </c>
      <c r="J52" s="73">
        <f t="shared" si="3"/>
        <v>2833.3333333333335</v>
      </c>
    </row>
    <row r="53" spans="1:10" x14ac:dyDescent="0.35">
      <c r="A53" s="73" t="s">
        <v>8</v>
      </c>
      <c r="B53" s="73">
        <v>4</v>
      </c>
      <c r="C53" s="73">
        <v>626</v>
      </c>
      <c r="D53" s="7">
        <f t="shared" si="7"/>
        <v>2750</v>
      </c>
      <c r="E53" s="73">
        <f t="shared" si="0"/>
        <v>33</v>
      </c>
      <c r="F53" s="73">
        <v>4</v>
      </c>
      <c r="G53" s="73" t="s">
        <v>28</v>
      </c>
      <c r="H53" s="73">
        <v>3</v>
      </c>
      <c r="I53" s="73">
        <v>746</v>
      </c>
      <c r="J53" s="73">
        <f t="shared" si="3"/>
        <v>2833.3333333333335</v>
      </c>
    </row>
    <row r="54" spans="1:10" x14ac:dyDescent="0.35">
      <c r="A54" s="73" t="s">
        <v>8</v>
      </c>
      <c r="B54" s="73">
        <v>4</v>
      </c>
      <c r="C54" s="73">
        <v>626</v>
      </c>
      <c r="D54" s="7">
        <f t="shared" si="7"/>
        <v>2750</v>
      </c>
      <c r="E54" s="73">
        <f t="shared" si="0"/>
        <v>32</v>
      </c>
      <c r="F54" s="73">
        <v>5</v>
      </c>
      <c r="G54" s="73" t="s">
        <v>28</v>
      </c>
      <c r="H54" s="73">
        <v>3</v>
      </c>
      <c r="I54" s="73">
        <v>746</v>
      </c>
      <c r="J54" s="73">
        <f t="shared" si="3"/>
        <v>2833.3333333333335</v>
      </c>
    </row>
    <row r="55" spans="1:10" x14ac:dyDescent="0.35">
      <c r="A55" s="73" t="s">
        <v>8</v>
      </c>
      <c r="B55" s="73">
        <v>4</v>
      </c>
      <c r="C55" s="73">
        <v>626</v>
      </c>
      <c r="D55" s="7">
        <f t="shared" si="7"/>
        <v>2750</v>
      </c>
      <c r="E55" s="73">
        <f t="shared" si="0"/>
        <v>31</v>
      </c>
      <c r="F55" s="73">
        <v>6</v>
      </c>
      <c r="G55" s="73" t="s">
        <v>28</v>
      </c>
      <c r="H55" s="73">
        <v>3</v>
      </c>
      <c r="I55" s="73">
        <v>746</v>
      </c>
      <c r="J55" s="73">
        <f t="shared" si="3"/>
        <v>2833.3333333333335</v>
      </c>
    </row>
    <row r="56" spans="1:10" x14ac:dyDescent="0.35">
      <c r="A56" s="73" t="s">
        <v>8</v>
      </c>
      <c r="B56" s="73">
        <v>4</v>
      </c>
      <c r="C56" s="73">
        <v>626</v>
      </c>
      <c r="D56" s="7">
        <f t="shared" si="7"/>
        <v>2750</v>
      </c>
      <c r="E56" s="73">
        <f t="shared" si="0"/>
        <v>30</v>
      </c>
      <c r="F56" s="73">
        <v>7</v>
      </c>
      <c r="G56" s="73" t="s">
        <v>28</v>
      </c>
      <c r="H56" s="73">
        <v>4</v>
      </c>
      <c r="I56" s="73">
        <v>800</v>
      </c>
      <c r="J56" s="73">
        <f>36000/12</f>
        <v>3000</v>
      </c>
    </row>
    <row r="57" spans="1:10" x14ac:dyDescent="0.35">
      <c r="A57" s="73" t="s">
        <v>8</v>
      </c>
      <c r="B57" s="73">
        <v>4</v>
      </c>
      <c r="C57" s="73">
        <v>626</v>
      </c>
      <c r="D57" s="7">
        <f t="shared" si="7"/>
        <v>2750</v>
      </c>
      <c r="E57" s="73">
        <f t="shared" si="0"/>
        <v>29</v>
      </c>
      <c r="F57" s="73">
        <v>8</v>
      </c>
      <c r="G57" s="73" t="s">
        <v>28</v>
      </c>
      <c r="H57" s="73">
        <v>4</v>
      </c>
      <c r="I57" s="73">
        <v>800</v>
      </c>
      <c r="J57" s="73">
        <f t="shared" ref="J57:J109" si="8">36000/12</f>
        <v>3000</v>
      </c>
    </row>
    <row r="58" spans="1:10" x14ac:dyDescent="0.35">
      <c r="A58" s="73" t="s">
        <v>8</v>
      </c>
      <c r="B58" s="73">
        <v>4</v>
      </c>
      <c r="C58" s="73">
        <v>626</v>
      </c>
      <c r="D58" s="7">
        <f t="shared" si="7"/>
        <v>2750</v>
      </c>
      <c r="E58" s="73">
        <f t="shared" si="0"/>
        <v>28</v>
      </c>
      <c r="F58" s="73">
        <v>9</v>
      </c>
      <c r="G58" s="73" t="s">
        <v>28</v>
      </c>
      <c r="H58" s="73">
        <v>4</v>
      </c>
      <c r="I58" s="73">
        <v>800</v>
      </c>
      <c r="J58" s="73">
        <f t="shared" si="8"/>
        <v>3000</v>
      </c>
    </row>
    <row r="59" spans="1:10" x14ac:dyDescent="0.35">
      <c r="A59" s="73" t="s">
        <v>8</v>
      </c>
      <c r="B59" s="73">
        <v>4</v>
      </c>
      <c r="C59" s="73">
        <v>626</v>
      </c>
      <c r="D59" s="7">
        <f t="shared" si="7"/>
        <v>2750</v>
      </c>
      <c r="E59" s="73">
        <f t="shared" si="0"/>
        <v>27</v>
      </c>
      <c r="F59" s="73">
        <v>10</v>
      </c>
      <c r="G59" s="73" t="s">
        <v>28</v>
      </c>
      <c r="H59" s="73">
        <v>4</v>
      </c>
      <c r="I59" s="73">
        <v>800</v>
      </c>
      <c r="J59" s="73">
        <f t="shared" si="8"/>
        <v>3000</v>
      </c>
    </row>
    <row r="60" spans="1:10" x14ac:dyDescent="0.35">
      <c r="A60" s="73" t="s">
        <v>8</v>
      </c>
      <c r="B60" s="73">
        <v>4</v>
      </c>
      <c r="C60" s="73">
        <v>626</v>
      </c>
      <c r="D60" s="7">
        <f t="shared" si="7"/>
        <v>2750</v>
      </c>
      <c r="E60" s="73">
        <f t="shared" si="0"/>
        <v>26</v>
      </c>
      <c r="F60" s="73">
        <v>11</v>
      </c>
      <c r="G60" s="73" t="s">
        <v>28</v>
      </c>
      <c r="H60" s="73">
        <v>4</v>
      </c>
      <c r="I60" s="73">
        <v>800</v>
      </c>
      <c r="J60" s="73">
        <f t="shared" si="8"/>
        <v>3000</v>
      </c>
    </row>
    <row r="61" spans="1:10" x14ac:dyDescent="0.35">
      <c r="A61" s="73" t="s">
        <v>8</v>
      </c>
      <c r="B61" s="73">
        <v>4</v>
      </c>
      <c r="C61" s="73">
        <v>626</v>
      </c>
      <c r="D61" s="7">
        <f t="shared" si="7"/>
        <v>2750</v>
      </c>
      <c r="E61" s="73">
        <f t="shared" si="0"/>
        <v>25</v>
      </c>
      <c r="F61" s="73">
        <v>12</v>
      </c>
      <c r="G61" s="73" t="s">
        <v>28</v>
      </c>
      <c r="H61" s="73">
        <v>4</v>
      </c>
      <c r="I61" s="73">
        <v>800</v>
      </c>
      <c r="J61" s="73">
        <f t="shared" si="8"/>
        <v>3000</v>
      </c>
    </row>
    <row r="62" spans="1:10" x14ac:dyDescent="0.35">
      <c r="A62" s="73" t="s">
        <v>8</v>
      </c>
      <c r="B62" s="73">
        <v>5</v>
      </c>
      <c r="C62" s="73">
        <v>668</v>
      </c>
      <c r="D62" s="7">
        <f t="shared" si="7"/>
        <v>2750</v>
      </c>
      <c r="E62" s="73">
        <f t="shared" si="0"/>
        <v>24</v>
      </c>
      <c r="F62" s="73">
        <v>1</v>
      </c>
      <c r="G62" s="73" t="s">
        <v>28</v>
      </c>
      <c r="H62" s="73">
        <v>4</v>
      </c>
      <c r="I62" s="73">
        <v>800</v>
      </c>
      <c r="J62" s="73">
        <f t="shared" si="8"/>
        <v>3000</v>
      </c>
    </row>
    <row r="63" spans="1:10" x14ac:dyDescent="0.35">
      <c r="A63" s="73" t="s">
        <v>8</v>
      </c>
      <c r="B63" s="73">
        <v>5</v>
      </c>
      <c r="C63" s="73">
        <v>668</v>
      </c>
      <c r="D63" s="7">
        <f t="shared" si="7"/>
        <v>2750</v>
      </c>
      <c r="E63" s="73">
        <f t="shared" si="0"/>
        <v>23</v>
      </c>
      <c r="F63" s="73">
        <v>2</v>
      </c>
      <c r="G63" s="73" t="s">
        <v>28</v>
      </c>
      <c r="H63" s="73">
        <v>4</v>
      </c>
      <c r="I63" s="73">
        <v>800</v>
      </c>
      <c r="J63" s="73">
        <f t="shared" si="8"/>
        <v>3000</v>
      </c>
    </row>
    <row r="64" spans="1:10" x14ac:dyDescent="0.35">
      <c r="A64" s="73" t="s">
        <v>8</v>
      </c>
      <c r="B64" s="73">
        <v>5</v>
      </c>
      <c r="C64" s="73">
        <v>668</v>
      </c>
      <c r="D64" s="7">
        <f t="shared" si="7"/>
        <v>2750</v>
      </c>
      <c r="E64" s="73">
        <f t="shared" si="0"/>
        <v>22</v>
      </c>
      <c r="F64" s="73">
        <v>3</v>
      </c>
      <c r="G64" s="73" t="s">
        <v>28</v>
      </c>
      <c r="H64" s="73">
        <v>4</v>
      </c>
      <c r="I64" s="73">
        <v>800</v>
      </c>
      <c r="J64" s="73">
        <f t="shared" si="8"/>
        <v>3000</v>
      </c>
    </row>
    <row r="65" spans="1:10" x14ac:dyDescent="0.35">
      <c r="A65" s="73" t="s">
        <v>8</v>
      </c>
      <c r="B65" s="73">
        <v>5</v>
      </c>
      <c r="C65" s="73">
        <v>668</v>
      </c>
      <c r="D65" s="7">
        <f t="shared" si="7"/>
        <v>2750</v>
      </c>
      <c r="E65" s="73">
        <f t="shared" si="0"/>
        <v>21</v>
      </c>
      <c r="F65" s="73">
        <v>4</v>
      </c>
      <c r="G65" s="73" t="s">
        <v>28</v>
      </c>
      <c r="H65" s="73">
        <v>4</v>
      </c>
      <c r="I65" s="73">
        <v>800</v>
      </c>
      <c r="J65" s="73">
        <f t="shared" si="8"/>
        <v>3000</v>
      </c>
    </row>
    <row r="66" spans="1:10" x14ac:dyDescent="0.35">
      <c r="A66" s="73" t="s">
        <v>8</v>
      </c>
      <c r="B66" s="73">
        <v>5</v>
      </c>
      <c r="C66" s="73">
        <v>668</v>
      </c>
      <c r="D66" s="7">
        <f t="shared" si="7"/>
        <v>2750</v>
      </c>
      <c r="E66" s="73">
        <f t="shared" ref="E66:E83" si="9">E67+1</f>
        <v>20</v>
      </c>
      <c r="F66" s="73">
        <v>5</v>
      </c>
      <c r="G66" s="73" t="s">
        <v>28</v>
      </c>
      <c r="H66" s="73">
        <v>4</v>
      </c>
      <c r="I66" s="73">
        <v>800</v>
      </c>
      <c r="J66" s="73">
        <f t="shared" si="8"/>
        <v>3000</v>
      </c>
    </row>
    <row r="67" spans="1:10" x14ac:dyDescent="0.35">
      <c r="A67" s="73" t="s">
        <v>8</v>
      </c>
      <c r="B67" s="73">
        <v>5</v>
      </c>
      <c r="C67" s="73">
        <v>668</v>
      </c>
      <c r="D67" s="7">
        <f t="shared" si="7"/>
        <v>2750</v>
      </c>
      <c r="E67" s="73">
        <f t="shared" si="9"/>
        <v>19</v>
      </c>
      <c r="F67" s="73">
        <v>6</v>
      </c>
      <c r="G67" s="73" t="s">
        <v>28</v>
      </c>
      <c r="H67" s="73">
        <v>4</v>
      </c>
      <c r="I67" s="73">
        <v>800</v>
      </c>
      <c r="J67" s="73">
        <f t="shared" si="8"/>
        <v>3000</v>
      </c>
    </row>
    <row r="68" spans="1:10" x14ac:dyDescent="0.35">
      <c r="A68" s="73" t="s">
        <v>8</v>
      </c>
      <c r="B68" s="73">
        <v>5</v>
      </c>
      <c r="C68" s="73">
        <v>668</v>
      </c>
      <c r="D68" s="7">
        <f t="shared" si="7"/>
        <v>2750</v>
      </c>
      <c r="E68" s="73">
        <f t="shared" si="9"/>
        <v>18</v>
      </c>
      <c r="F68" s="73">
        <v>7</v>
      </c>
      <c r="G68" s="73" t="s">
        <v>28</v>
      </c>
      <c r="H68" s="73">
        <v>4</v>
      </c>
      <c r="I68" s="73">
        <v>800</v>
      </c>
      <c r="J68" s="73">
        <f t="shared" si="8"/>
        <v>3000</v>
      </c>
    </row>
    <row r="69" spans="1:10" x14ac:dyDescent="0.35">
      <c r="A69" s="73" t="s">
        <v>8</v>
      </c>
      <c r="B69" s="73">
        <v>5</v>
      </c>
      <c r="C69" s="73">
        <v>668</v>
      </c>
      <c r="D69" s="7">
        <f t="shared" si="7"/>
        <v>2750</v>
      </c>
      <c r="E69" s="73">
        <f t="shared" si="9"/>
        <v>17</v>
      </c>
      <c r="F69" s="73">
        <v>8</v>
      </c>
      <c r="G69" s="73" t="s">
        <v>28</v>
      </c>
      <c r="H69" s="73">
        <v>4</v>
      </c>
      <c r="I69" s="73">
        <v>800</v>
      </c>
      <c r="J69" s="73">
        <f t="shared" si="8"/>
        <v>3000</v>
      </c>
    </row>
    <row r="70" spans="1:10" x14ac:dyDescent="0.35">
      <c r="A70" s="73" t="s">
        <v>8</v>
      </c>
      <c r="B70" s="73">
        <v>5</v>
      </c>
      <c r="C70" s="73">
        <v>668</v>
      </c>
      <c r="D70" s="7">
        <f t="shared" si="7"/>
        <v>2750</v>
      </c>
      <c r="E70" s="73">
        <f t="shared" si="9"/>
        <v>16</v>
      </c>
      <c r="F70" s="73">
        <v>9</v>
      </c>
      <c r="G70" s="73" t="s">
        <v>28</v>
      </c>
      <c r="H70" s="73">
        <v>4</v>
      </c>
      <c r="I70" s="73">
        <v>800</v>
      </c>
      <c r="J70" s="73">
        <f t="shared" si="8"/>
        <v>3000</v>
      </c>
    </row>
    <row r="71" spans="1:10" x14ac:dyDescent="0.35">
      <c r="A71" s="73" t="s">
        <v>8</v>
      </c>
      <c r="B71" s="73">
        <v>5</v>
      </c>
      <c r="C71" s="73">
        <v>668</v>
      </c>
      <c r="D71" s="7">
        <f t="shared" si="7"/>
        <v>2750</v>
      </c>
      <c r="E71" s="73">
        <f t="shared" si="9"/>
        <v>15</v>
      </c>
      <c r="F71" s="73">
        <v>10</v>
      </c>
      <c r="G71" s="73" t="s">
        <v>28</v>
      </c>
      <c r="H71" s="73">
        <v>4</v>
      </c>
      <c r="I71" s="73">
        <v>800</v>
      </c>
      <c r="J71" s="73">
        <f t="shared" si="8"/>
        <v>3000</v>
      </c>
    </row>
    <row r="72" spans="1:10" x14ac:dyDescent="0.35">
      <c r="A72" s="73" t="s">
        <v>8</v>
      </c>
      <c r="B72" s="73">
        <v>5</v>
      </c>
      <c r="C72" s="73">
        <v>668</v>
      </c>
      <c r="D72" s="7">
        <f t="shared" si="7"/>
        <v>2750</v>
      </c>
      <c r="E72" s="73">
        <f t="shared" si="9"/>
        <v>14</v>
      </c>
      <c r="F72" s="73">
        <v>11</v>
      </c>
      <c r="G72" s="73" t="s">
        <v>28</v>
      </c>
      <c r="H72" s="73">
        <v>4</v>
      </c>
      <c r="I72" s="73">
        <v>800</v>
      </c>
      <c r="J72" s="73">
        <f t="shared" si="8"/>
        <v>3000</v>
      </c>
    </row>
    <row r="73" spans="1:10" x14ac:dyDescent="0.35">
      <c r="A73" s="73" t="s">
        <v>8</v>
      </c>
      <c r="B73" s="73">
        <v>5</v>
      </c>
      <c r="C73" s="73">
        <v>668</v>
      </c>
      <c r="D73" s="7">
        <f t="shared" si="7"/>
        <v>2750</v>
      </c>
      <c r="E73" s="73">
        <f t="shared" si="9"/>
        <v>13</v>
      </c>
      <c r="F73" s="73">
        <v>12</v>
      </c>
      <c r="G73" s="73" t="s">
        <v>28</v>
      </c>
      <c r="H73" s="73">
        <v>4</v>
      </c>
      <c r="I73" s="73">
        <v>800</v>
      </c>
      <c r="J73" s="73">
        <f t="shared" si="8"/>
        <v>3000</v>
      </c>
    </row>
    <row r="74" spans="1:10" x14ac:dyDescent="0.35">
      <c r="A74" s="73" t="s">
        <v>8</v>
      </c>
      <c r="B74" s="73">
        <v>6</v>
      </c>
      <c r="C74" s="73">
        <v>708</v>
      </c>
      <c r="D74" s="7">
        <f t="shared" si="7"/>
        <v>2750</v>
      </c>
      <c r="E74" s="73">
        <f t="shared" si="9"/>
        <v>12</v>
      </c>
      <c r="F74" s="73">
        <v>19</v>
      </c>
      <c r="G74" s="73" t="s">
        <v>28</v>
      </c>
      <c r="H74" s="73">
        <v>5</v>
      </c>
      <c r="I74" s="73">
        <v>852</v>
      </c>
      <c r="J74" s="73">
        <f t="shared" si="8"/>
        <v>3000</v>
      </c>
    </row>
    <row r="75" spans="1:10" x14ac:dyDescent="0.35">
      <c r="A75" s="73" t="s">
        <v>8</v>
      </c>
      <c r="B75" s="73">
        <v>6</v>
      </c>
      <c r="C75" s="73">
        <v>708</v>
      </c>
      <c r="D75" s="7">
        <f t="shared" si="7"/>
        <v>2750</v>
      </c>
      <c r="E75" s="73">
        <f t="shared" si="9"/>
        <v>11</v>
      </c>
      <c r="F75" s="73">
        <v>20</v>
      </c>
      <c r="G75" s="73" t="s">
        <v>28</v>
      </c>
      <c r="H75" s="73">
        <v>5</v>
      </c>
      <c r="I75" s="73">
        <v>852</v>
      </c>
      <c r="J75" s="73">
        <f t="shared" si="8"/>
        <v>3000</v>
      </c>
    </row>
    <row r="76" spans="1:10" x14ac:dyDescent="0.35">
      <c r="A76" s="73" t="s">
        <v>8</v>
      </c>
      <c r="B76" s="73">
        <v>6</v>
      </c>
      <c r="C76" s="73">
        <v>708</v>
      </c>
      <c r="D76" s="7">
        <f t="shared" si="7"/>
        <v>2750</v>
      </c>
      <c r="E76" s="73">
        <f t="shared" si="9"/>
        <v>10</v>
      </c>
      <c r="F76" s="73">
        <v>21</v>
      </c>
      <c r="G76" s="73" t="s">
        <v>28</v>
      </c>
      <c r="H76" s="73">
        <v>5</v>
      </c>
      <c r="I76" s="73">
        <v>852</v>
      </c>
      <c r="J76" s="73">
        <f t="shared" si="8"/>
        <v>3000</v>
      </c>
    </row>
    <row r="77" spans="1:10" x14ac:dyDescent="0.35">
      <c r="A77" s="73" t="s">
        <v>8</v>
      </c>
      <c r="B77" s="73">
        <v>6</v>
      </c>
      <c r="C77" s="73">
        <v>708</v>
      </c>
      <c r="D77" s="7">
        <f t="shared" si="7"/>
        <v>2750</v>
      </c>
      <c r="E77" s="73">
        <f t="shared" si="9"/>
        <v>9</v>
      </c>
      <c r="F77" s="73">
        <v>22</v>
      </c>
      <c r="G77" s="73" t="s">
        <v>28</v>
      </c>
      <c r="H77" s="73">
        <v>5</v>
      </c>
      <c r="I77" s="73">
        <v>852</v>
      </c>
      <c r="J77" s="73">
        <f t="shared" si="8"/>
        <v>3000</v>
      </c>
    </row>
    <row r="78" spans="1:10" x14ac:dyDescent="0.35">
      <c r="A78" s="73" t="s">
        <v>8</v>
      </c>
      <c r="B78" s="73">
        <v>6</v>
      </c>
      <c r="C78" s="73">
        <v>708</v>
      </c>
      <c r="D78" s="7">
        <f t="shared" si="7"/>
        <v>2750</v>
      </c>
      <c r="E78" s="73">
        <f t="shared" si="9"/>
        <v>8</v>
      </c>
      <c r="F78" s="73">
        <v>23</v>
      </c>
      <c r="G78" s="73" t="s">
        <v>28</v>
      </c>
      <c r="H78" s="73">
        <v>5</v>
      </c>
      <c r="I78" s="73">
        <v>852</v>
      </c>
      <c r="J78" s="73">
        <f t="shared" si="8"/>
        <v>3000</v>
      </c>
    </row>
    <row r="79" spans="1:10" x14ac:dyDescent="0.35">
      <c r="A79" s="73" t="s">
        <v>8</v>
      </c>
      <c r="B79" s="73">
        <v>6</v>
      </c>
      <c r="C79" s="73">
        <v>708</v>
      </c>
      <c r="D79" s="7">
        <f t="shared" si="7"/>
        <v>2750</v>
      </c>
      <c r="E79" s="73">
        <f t="shared" si="9"/>
        <v>7</v>
      </c>
      <c r="F79" s="73">
        <v>24</v>
      </c>
      <c r="G79" s="73" t="s">
        <v>28</v>
      </c>
      <c r="H79" s="73">
        <v>5</v>
      </c>
      <c r="I79" s="73">
        <v>852</v>
      </c>
      <c r="J79" s="73">
        <f t="shared" si="8"/>
        <v>3000</v>
      </c>
    </row>
    <row r="80" spans="1:10" x14ac:dyDescent="0.35">
      <c r="A80" s="73" t="s">
        <v>8</v>
      </c>
      <c r="B80" s="73">
        <v>6</v>
      </c>
      <c r="C80" s="73">
        <v>708</v>
      </c>
      <c r="D80" s="7">
        <f t="shared" si="7"/>
        <v>2750</v>
      </c>
      <c r="E80" s="73">
        <f t="shared" si="9"/>
        <v>6</v>
      </c>
      <c r="F80" s="73">
        <v>25</v>
      </c>
      <c r="G80" s="73" t="s">
        <v>28</v>
      </c>
      <c r="H80" s="73">
        <v>5</v>
      </c>
      <c r="I80" s="73">
        <v>852</v>
      </c>
      <c r="J80" s="73">
        <f t="shared" si="8"/>
        <v>3000</v>
      </c>
    </row>
    <row r="81" spans="1:10" x14ac:dyDescent="0.35">
      <c r="A81" s="73" t="s">
        <v>8</v>
      </c>
      <c r="B81" s="73">
        <v>6</v>
      </c>
      <c r="C81" s="73">
        <v>708</v>
      </c>
      <c r="D81" s="7">
        <f t="shared" si="7"/>
        <v>2750</v>
      </c>
      <c r="E81" s="73">
        <f t="shared" si="9"/>
        <v>5</v>
      </c>
      <c r="F81" s="73">
        <v>26</v>
      </c>
      <c r="G81" s="73" t="s">
        <v>28</v>
      </c>
      <c r="H81" s="73">
        <v>5</v>
      </c>
      <c r="I81" s="73">
        <v>852</v>
      </c>
      <c r="J81" s="73">
        <f t="shared" si="8"/>
        <v>3000</v>
      </c>
    </row>
    <row r="82" spans="1:10" x14ac:dyDescent="0.35">
      <c r="A82" s="73" t="s">
        <v>8</v>
      </c>
      <c r="B82" s="73">
        <v>6</v>
      </c>
      <c r="C82" s="73">
        <v>708</v>
      </c>
      <c r="D82" s="7">
        <f t="shared" si="7"/>
        <v>2750</v>
      </c>
      <c r="E82" s="73">
        <f t="shared" si="9"/>
        <v>4</v>
      </c>
      <c r="F82" s="73">
        <v>27</v>
      </c>
      <c r="G82" s="73" t="s">
        <v>28</v>
      </c>
      <c r="H82" s="73">
        <v>5</v>
      </c>
      <c r="I82" s="73">
        <v>852</v>
      </c>
      <c r="J82" s="73">
        <f t="shared" si="8"/>
        <v>3000</v>
      </c>
    </row>
    <row r="83" spans="1:10" x14ac:dyDescent="0.35">
      <c r="A83" s="73" t="s">
        <v>8</v>
      </c>
      <c r="B83" s="73">
        <v>6</v>
      </c>
      <c r="C83" s="73">
        <v>708</v>
      </c>
      <c r="D83" s="7">
        <f t="shared" si="7"/>
        <v>2750</v>
      </c>
      <c r="E83" s="73">
        <f t="shared" si="9"/>
        <v>3</v>
      </c>
      <c r="F83" s="73">
        <v>28</v>
      </c>
      <c r="G83" s="73" t="s">
        <v>28</v>
      </c>
      <c r="H83" s="73">
        <v>5</v>
      </c>
      <c r="I83" s="73">
        <v>852</v>
      </c>
      <c r="J83" s="73">
        <f t="shared" si="8"/>
        <v>3000</v>
      </c>
    </row>
    <row r="84" spans="1:10" x14ac:dyDescent="0.35">
      <c r="A84" s="73" t="s">
        <v>8</v>
      </c>
      <c r="B84" s="73">
        <v>6</v>
      </c>
      <c r="C84" s="73">
        <v>708</v>
      </c>
      <c r="D84" s="7">
        <f t="shared" si="7"/>
        <v>2750</v>
      </c>
      <c r="E84" s="73">
        <f>E85+1</f>
        <v>2</v>
      </c>
      <c r="F84" s="73">
        <v>29</v>
      </c>
      <c r="G84" s="73" t="s">
        <v>28</v>
      </c>
      <c r="H84" s="73">
        <v>5</v>
      </c>
      <c r="I84" s="73">
        <v>852</v>
      </c>
      <c r="J84" s="73">
        <f t="shared" si="8"/>
        <v>3000</v>
      </c>
    </row>
    <row r="85" spans="1:10" x14ac:dyDescent="0.35">
      <c r="A85" s="73" t="s">
        <v>8</v>
      </c>
      <c r="B85" s="73">
        <v>6</v>
      </c>
      <c r="C85" s="73">
        <v>708</v>
      </c>
      <c r="D85" s="7">
        <f t="shared" si="7"/>
        <v>2750</v>
      </c>
      <c r="E85" s="73">
        <v>1</v>
      </c>
      <c r="F85" s="73">
        <v>30</v>
      </c>
      <c r="G85" s="73" t="s">
        <v>28</v>
      </c>
      <c r="H85" s="73">
        <v>5</v>
      </c>
      <c r="I85" s="73">
        <v>852</v>
      </c>
      <c r="J85" s="73">
        <f t="shared" si="8"/>
        <v>3000</v>
      </c>
    </row>
    <row r="86" spans="1:10" x14ac:dyDescent="0.35">
      <c r="A86" s="73" t="s">
        <v>8</v>
      </c>
      <c r="B86" s="73">
        <v>7</v>
      </c>
      <c r="C86" s="73">
        <v>746</v>
      </c>
      <c r="D86" s="7">
        <f t="shared" si="7"/>
        <v>2750</v>
      </c>
      <c r="E86" s="73">
        <v>0</v>
      </c>
      <c r="F86" s="73">
        <v>37</v>
      </c>
      <c r="G86" s="73" t="s">
        <v>28</v>
      </c>
      <c r="H86" s="73">
        <v>5</v>
      </c>
      <c r="I86" s="73">
        <v>852</v>
      </c>
      <c r="J86" s="73">
        <f t="shared" si="8"/>
        <v>3000</v>
      </c>
    </row>
    <row r="87" spans="1:10" x14ac:dyDescent="0.35">
      <c r="A87" s="73" t="s">
        <v>8</v>
      </c>
      <c r="B87" s="73">
        <v>7</v>
      </c>
      <c r="C87" s="73">
        <v>746</v>
      </c>
      <c r="D87" s="7">
        <f t="shared" si="7"/>
        <v>2750</v>
      </c>
      <c r="E87" s="73">
        <v>0</v>
      </c>
      <c r="F87" s="73">
        <v>38</v>
      </c>
      <c r="G87" s="73" t="s">
        <v>28</v>
      </c>
      <c r="H87" s="73">
        <v>5</v>
      </c>
      <c r="I87" s="73">
        <v>852</v>
      </c>
      <c r="J87" s="73">
        <f t="shared" si="8"/>
        <v>3000</v>
      </c>
    </row>
    <row r="88" spans="1:10" x14ac:dyDescent="0.35">
      <c r="A88" s="73" t="s">
        <v>8</v>
      </c>
      <c r="B88" s="73">
        <v>7</v>
      </c>
      <c r="C88" s="73">
        <v>746</v>
      </c>
      <c r="D88" s="7">
        <f t="shared" si="7"/>
        <v>2750</v>
      </c>
      <c r="E88" s="73">
        <v>0</v>
      </c>
      <c r="F88" s="73">
        <v>39</v>
      </c>
      <c r="G88" s="73" t="s">
        <v>28</v>
      </c>
      <c r="H88" s="73">
        <v>5</v>
      </c>
      <c r="I88" s="73">
        <v>852</v>
      </c>
      <c r="J88" s="73">
        <f t="shared" si="8"/>
        <v>3000</v>
      </c>
    </row>
    <row r="89" spans="1:10" x14ac:dyDescent="0.35">
      <c r="A89" s="73" t="s">
        <v>8</v>
      </c>
      <c r="B89" s="73">
        <v>7</v>
      </c>
      <c r="C89" s="73">
        <v>746</v>
      </c>
      <c r="D89" s="7">
        <f t="shared" si="7"/>
        <v>2750</v>
      </c>
      <c r="E89" s="73">
        <v>0</v>
      </c>
      <c r="F89" s="73">
        <v>40</v>
      </c>
      <c r="G89" s="73" t="s">
        <v>28</v>
      </c>
      <c r="H89" s="73">
        <v>5</v>
      </c>
      <c r="I89" s="73">
        <v>852</v>
      </c>
      <c r="J89" s="73">
        <f t="shared" si="8"/>
        <v>3000</v>
      </c>
    </row>
    <row r="90" spans="1:10" x14ac:dyDescent="0.35">
      <c r="A90" s="73" t="s">
        <v>8</v>
      </c>
      <c r="B90" s="73">
        <v>7</v>
      </c>
      <c r="C90" s="73">
        <v>746</v>
      </c>
      <c r="D90" s="7">
        <f t="shared" si="7"/>
        <v>2750</v>
      </c>
      <c r="E90" s="73">
        <v>0</v>
      </c>
      <c r="F90" s="73">
        <v>41</v>
      </c>
      <c r="G90" s="73" t="s">
        <v>28</v>
      </c>
      <c r="H90" s="73">
        <v>5</v>
      </c>
      <c r="I90" s="73">
        <v>852</v>
      </c>
      <c r="J90" s="73">
        <f t="shared" si="8"/>
        <v>3000</v>
      </c>
    </row>
    <row r="91" spans="1:10" x14ac:dyDescent="0.35">
      <c r="A91" s="73" t="s">
        <v>8</v>
      </c>
      <c r="B91" s="73">
        <v>7</v>
      </c>
      <c r="C91" s="73">
        <v>746</v>
      </c>
      <c r="D91" s="7">
        <f t="shared" si="7"/>
        <v>2750</v>
      </c>
      <c r="E91" s="73">
        <v>0</v>
      </c>
      <c r="F91" s="73">
        <v>42</v>
      </c>
      <c r="G91" s="73" t="s">
        <v>28</v>
      </c>
      <c r="H91" s="73">
        <v>5</v>
      </c>
      <c r="I91" s="73">
        <v>852</v>
      </c>
      <c r="J91" s="73">
        <f t="shared" si="8"/>
        <v>3000</v>
      </c>
    </row>
    <row r="92" spans="1:10" x14ac:dyDescent="0.35">
      <c r="A92" s="73" t="s">
        <v>8</v>
      </c>
      <c r="B92" s="73">
        <v>7</v>
      </c>
      <c r="C92" s="73">
        <v>746</v>
      </c>
      <c r="D92" s="7">
        <f t="shared" si="7"/>
        <v>2750</v>
      </c>
      <c r="E92" s="73">
        <v>0</v>
      </c>
      <c r="F92" s="73">
        <v>43</v>
      </c>
      <c r="G92" s="73" t="s">
        <v>28</v>
      </c>
      <c r="H92" s="73">
        <v>6</v>
      </c>
      <c r="I92" s="73">
        <v>902</v>
      </c>
      <c r="J92" s="73">
        <f t="shared" si="8"/>
        <v>3000</v>
      </c>
    </row>
    <row r="93" spans="1:10" x14ac:dyDescent="0.35">
      <c r="A93" s="73" t="s">
        <v>8</v>
      </c>
      <c r="B93" s="73">
        <v>7</v>
      </c>
      <c r="C93" s="73">
        <v>746</v>
      </c>
      <c r="D93" s="7">
        <f t="shared" si="7"/>
        <v>2750</v>
      </c>
      <c r="E93" s="73">
        <v>0</v>
      </c>
      <c r="F93" s="73">
        <v>44</v>
      </c>
      <c r="G93" s="73" t="s">
        <v>28</v>
      </c>
      <c r="H93" s="73">
        <v>6</v>
      </c>
      <c r="I93" s="73">
        <v>902</v>
      </c>
      <c r="J93" s="73">
        <f t="shared" si="8"/>
        <v>3000</v>
      </c>
    </row>
    <row r="94" spans="1:10" x14ac:dyDescent="0.35">
      <c r="A94" s="73" t="s">
        <v>8</v>
      </c>
      <c r="B94" s="73">
        <v>7</v>
      </c>
      <c r="C94" s="73">
        <v>746</v>
      </c>
      <c r="D94" s="7">
        <f t="shared" si="7"/>
        <v>2750</v>
      </c>
      <c r="E94" s="73">
        <v>0</v>
      </c>
      <c r="F94" s="73">
        <v>45</v>
      </c>
      <c r="G94" s="73" t="s">
        <v>28</v>
      </c>
      <c r="H94" s="73">
        <v>6</v>
      </c>
      <c r="I94" s="73">
        <v>902</v>
      </c>
      <c r="J94" s="73">
        <f t="shared" si="8"/>
        <v>3000</v>
      </c>
    </row>
    <row r="95" spans="1:10" x14ac:dyDescent="0.35">
      <c r="A95" s="73" t="s">
        <v>8</v>
      </c>
      <c r="B95" s="73">
        <v>7</v>
      </c>
      <c r="C95" s="73">
        <v>746</v>
      </c>
      <c r="D95" s="7">
        <f t="shared" si="7"/>
        <v>2750</v>
      </c>
      <c r="E95" s="73">
        <v>0</v>
      </c>
      <c r="F95" s="73">
        <v>46</v>
      </c>
      <c r="G95" s="73" t="s">
        <v>28</v>
      </c>
      <c r="H95" s="73">
        <v>6</v>
      </c>
      <c r="I95" s="73">
        <v>902</v>
      </c>
      <c r="J95" s="73">
        <f t="shared" si="8"/>
        <v>3000</v>
      </c>
    </row>
    <row r="96" spans="1:10" x14ac:dyDescent="0.35">
      <c r="A96" s="73" t="s">
        <v>8</v>
      </c>
      <c r="B96" s="73">
        <v>7</v>
      </c>
      <c r="C96" s="73">
        <v>746</v>
      </c>
      <c r="D96" s="7">
        <f t="shared" si="7"/>
        <v>2750</v>
      </c>
      <c r="E96" s="73">
        <v>0</v>
      </c>
      <c r="F96" s="73">
        <v>47</v>
      </c>
      <c r="G96" s="73" t="s">
        <v>28</v>
      </c>
      <c r="H96" s="73">
        <v>6</v>
      </c>
      <c r="I96" s="73">
        <v>902</v>
      </c>
      <c r="J96" s="73">
        <f t="shared" si="8"/>
        <v>3000</v>
      </c>
    </row>
    <row r="97" spans="1:10" x14ac:dyDescent="0.35">
      <c r="A97" s="73" t="s">
        <v>8</v>
      </c>
      <c r="B97" s="73">
        <v>7</v>
      </c>
      <c r="C97" s="73">
        <v>746</v>
      </c>
      <c r="D97" s="7">
        <f t="shared" si="7"/>
        <v>2750</v>
      </c>
      <c r="E97" s="73">
        <v>0</v>
      </c>
      <c r="F97" s="73">
        <v>48</v>
      </c>
      <c r="G97" s="73" t="s">
        <v>28</v>
      </c>
      <c r="H97" s="73">
        <v>6</v>
      </c>
      <c r="I97" s="73">
        <v>902</v>
      </c>
      <c r="J97" s="73">
        <f t="shared" si="8"/>
        <v>3000</v>
      </c>
    </row>
    <row r="98" spans="1:10" x14ac:dyDescent="0.35">
      <c r="A98" s="73" t="s">
        <v>8</v>
      </c>
      <c r="B98" s="73">
        <v>7</v>
      </c>
      <c r="C98" s="73">
        <v>746</v>
      </c>
      <c r="D98" s="7">
        <f t="shared" si="7"/>
        <v>2750</v>
      </c>
      <c r="E98" s="73">
        <v>0</v>
      </c>
      <c r="F98" s="73">
        <v>49</v>
      </c>
      <c r="G98" s="73" t="s">
        <v>28</v>
      </c>
      <c r="H98" s="73">
        <v>6</v>
      </c>
      <c r="I98" s="73">
        <v>902</v>
      </c>
      <c r="J98" s="73">
        <f t="shared" si="8"/>
        <v>3000</v>
      </c>
    </row>
    <row r="99" spans="1:10" x14ac:dyDescent="0.35">
      <c r="A99" s="73" t="s">
        <v>8</v>
      </c>
      <c r="B99" s="73">
        <v>7</v>
      </c>
      <c r="C99" s="73">
        <v>746</v>
      </c>
      <c r="D99" s="7">
        <f t="shared" si="7"/>
        <v>2750</v>
      </c>
      <c r="E99" s="73">
        <v>0</v>
      </c>
      <c r="F99" s="73">
        <v>50</v>
      </c>
      <c r="G99" s="73" t="s">
        <v>28</v>
      </c>
      <c r="H99" s="73">
        <v>6</v>
      </c>
      <c r="I99" s="73">
        <v>902</v>
      </c>
      <c r="J99" s="73">
        <f t="shared" si="8"/>
        <v>3000</v>
      </c>
    </row>
    <row r="100" spans="1:10" x14ac:dyDescent="0.35">
      <c r="A100" s="73" t="s">
        <v>8</v>
      </c>
      <c r="B100" s="73">
        <v>7</v>
      </c>
      <c r="C100" s="73">
        <v>746</v>
      </c>
      <c r="D100" s="7">
        <f t="shared" si="7"/>
        <v>2750</v>
      </c>
      <c r="E100" s="73">
        <v>0</v>
      </c>
      <c r="F100" s="73">
        <v>51</v>
      </c>
      <c r="G100" s="73" t="s">
        <v>28</v>
      </c>
      <c r="H100" s="73">
        <v>6</v>
      </c>
      <c r="I100" s="73">
        <v>902</v>
      </c>
      <c r="J100" s="73">
        <f t="shared" si="8"/>
        <v>3000</v>
      </c>
    </row>
    <row r="101" spans="1:10" x14ac:dyDescent="0.35">
      <c r="A101" s="73" t="s">
        <v>8</v>
      </c>
      <c r="B101" s="73">
        <v>7</v>
      </c>
      <c r="C101" s="73">
        <v>746</v>
      </c>
      <c r="D101" s="7">
        <f t="shared" si="7"/>
        <v>2750</v>
      </c>
      <c r="E101" s="73">
        <v>0</v>
      </c>
      <c r="F101" s="73">
        <v>52</v>
      </c>
      <c r="G101" s="73" t="s">
        <v>28</v>
      </c>
      <c r="H101" s="73">
        <v>6</v>
      </c>
      <c r="I101" s="73">
        <v>902</v>
      </c>
      <c r="J101" s="73">
        <f t="shared" si="8"/>
        <v>3000</v>
      </c>
    </row>
    <row r="102" spans="1:10" x14ac:dyDescent="0.35">
      <c r="A102" s="73" t="s">
        <v>8</v>
      </c>
      <c r="B102" s="73">
        <v>7</v>
      </c>
      <c r="C102" s="73">
        <v>746</v>
      </c>
      <c r="D102" s="7">
        <f t="shared" si="7"/>
        <v>2750</v>
      </c>
      <c r="E102" s="73">
        <v>0</v>
      </c>
      <c r="F102" s="73">
        <v>53</v>
      </c>
      <c r="G102" s="73" t="s">
        <v>28</v>
      </c>
      <c r="H102" s="73">
        <v>6</v>
      </c>
      <c r="I102" s="73">
        <v>902</v>
      </c>
      <c r="J102" s="73">
        <f t="shared" si="8"/>
        <v>3000</v>
      </c>
    </row>
    <row r="103" spans="1:10" x14ac:dyDescent="0.35">
      <c r="A103" s="73" t="s">
        <v>8</v>
      </c>
      <c r="B103" s="73">
        <v>7</v>
      </c>
      <c r="C103" s="73">
        <v>746</v>
      </c>
      <c r="D103" s="7">
        <f t="shared" si="7"/>
        <v>2750</v>
      </c>
      <c r="E103" s="73">
        <v>0</v>
      </c>
      <c r="F103" s="73">
        <v>54</v>
      </c>
      <c r="G103" s="73" t="s">
        <v>28</v>
      </c>
      <c r="H103" s="73">
        <v>6</v>
      </c>
      <c r="I103" s="73">
        <v>902</v>
      </c>
      <c r="J103" s="73">
        <f t="shared" si="8"/>
        <v>3000</v>
      </c>
    </row>
    <row r="104" spans="1:10" x14ac:dyDescent="0.35">
      <c r="A104" s="73" t="s">
        <v>8</v>
      </c>
      <c r="B104" s="73">
        <v>8</v>
      </c>
      <c r="C104" s="73">
        <v>800</v>
      </c>
      <c r="D104" s="7">
        <f t="shared" si="7"/>
        <v>2750</v>
      </c>
      <c r="E104" s="73">
        <v>0</v>
      </c>
      <c r="F104" s="73">
        <v>55</v>
      </c>
      <c r="G104" s="73" t="s">
        <v>28</v>
      </c>
      <c r="H104" s="73">
        <v>6</v>
      </c>
      <c r="I104" s="73">
        <v>902</v>
      </c>
      <c r="J104" s="73">
        <f t="shared" si="8"/>
        <v>3000</v>
      </c>
    </row>
    <row r="105" spans="1:10" x14ac:dyDescent="0.35">
      <c r="A105" s="73" t="s">
        <v>8</v>
      </c>
      <c r="B105" s="73">
        <v>8</v>
      </c>
      <c r="C105" s="73">
        <v>800</v>
      </c>
      <c r="D105" s="7">
        <f t="shared" si="7"/>
        <v>2750</v>
      </c>
      <c r="E105" s="73">
        <v>0</v>
      </c>
      <c r="F105" s="73">
        <v>56</v>
      </c>
      <c r="G105" s="73" t="s">
        <v>28</v>
      </c>
      <c r="H105" s="73">
        <v>6</v>
      </c>
      <c r="I105" s="73">
        <v>902</v>
      </c>
      <c r="J105" s="73">
        <f t="shared" si="8"/>
        <v>3000</v>
      </c>
    </row>
    <row r="106" spans="1:10" x14ac:dyDescent="0.35">
      <c r="A106" s="73" t="s">
        <v>8</v>
      </c>
      <c r="B106" s="73">
        <v>8</v>
      </c>
      <c r="C106" s="73">
        <v>800</v>
      </c>
      <c r="D106" s="7">
        <f t="shared" si="7"/>
        <v>2750</v>
      </c>
      <c r="E106" s="73">
        <v>0</v>
      </c>
      <c r="F106" s="73">
        <v>57</v>
      </c>
      <c r="G106" s="73" t="s">
        <v>28</v>
      </c>
      <c r="H106" s="73">
        <v>6</v>
      </c>
      <c r="I106" s="73">
        <v>902</v>
      </c>
      <c r="J106" s="73">
        <f t="shared" si="8"/>
        <v>3000</v>
      </c>
    </row>
    <row r="107" spans="1:10" x14ac:dyDescent="0.35">
      <c r="A107" s="73" t="s">
        <v>8</v>
      </c>
      <c r="B107" s="73">
        <v>8</v>
      </c>
      <c r="C107" s="73">
        <v>800</v>
      </c>
      <c r="D107" s="7">
        <f t="shared" si="7"/>
        <v>2750</v>
      </c>
      <c r="E107" s="73">
        <v>0</v>
      </c>
      <c r="F107" s="73">
        <v>58</v>
      </c>
      <c r="G107" s="73" t="s">
        <v>28</v>
      </c>
      <c r="H107" s="73">
        <v>6</v>
      </c>
      <c r="I107" s="73">
        <v>902</v>
      </c>
      <c r="J107" s="73">
        <f t="shared" si="8"/>
        <v>3000</v>
      </c>
    </row>
    <row r="108" spans="1:10" x14ac:dyDescent="0.35">
      <c r="A108" s="73" t="s">
        <v>8</v>
      </c>
      <c r="B108" s="73">
        <v>8</v>
      </c>
      <c r="C108" s="73">
        <v>800</v>
      </c>
      <c r="D108" s="7">
        <f t="shared" si="7"/>
        <v>2750</v>
      </c>
      <c r="E108" s="73">
        <v>0</v>
      </c>
      <c r="F108" s="73">
        <v>59</v>
      </c>
      <c r="G108" s="73" t="s">
        <v>28</v>
      </c>
      <c r="H108" s="73">
        <v>6</v>
      </c>
      <c r="I108" s="73">
        <v>902</v>
      </c>
      <c r="J108" s="73">
        <f t="shared" si="8"/>
        <v>3000</v>
      </c>
    </row>
    <row r="109" spans="1:10" x14ac:dyDescent="0.35">
      <c r="A109" s="73" t="s">
        <v>8</v>
      </c>
      <c r="B109" s="73">
        <v>8</v>
      </c>
      <c r="C109" s="73">
        <v>800</v>
      </c>
      <c r="D109" s="7">
        <f t="shared" si="7"/>
        <v>2750</v>
      </c>
      <c r="E109" s="73">
        <v>0</v>
      </c>
      <c r="F109" s="73">
        <v>60</v>
      </c>
      <c r="G109" s="73" t="s">
        <v>28</v>
      </c>
      <c r="H109" s="73">
        <v>6</v>
      </c>
      <c r="I109" s="73">
        <v>902</v>
      </c>
      <c r="J109" s="73">
        <f t="shared" si="8"/>
        <v>3000</v>
      </c>
    </row>
    <row r="110" spans="1:10" x14ac:dyDescent="0.35">
      <c r="A110" s="73" t="s">
        <v>8</v>
      </c>
      <c r="B110" s="73">
        <v>8</v>
      </c>
      <c r="C110" s="73">
        <v>800</v>
      </c>
      <c r="D110" s="7">
        <f t="shared" si="7"/>
        <v>2750</v>
      </c>
      <c r="E110" s="73">
        <v>0</v>
      </c>
      <c r="F110" s="73">
        <v>61</v>
      </c>
      <c r="G110" s="73" t="s">
        <v>28</v>
      </c>
      <c r="H110" s="73">
        <v>7</v>
      </c>
      <c r="I110" s="73">
        <v>950</v>
      </c>
      <c r="J110" s="73">
        <f t="shared" ref="J110:J156" si="10">37000/12</f>
        <v>3083.3333333333335</v>
      </c>
    </row>
    <row r="111" spans="1:10" x14ac:dyDescent="0.35">
      <c r="A111" s="73" t="s">
        <v>8</v>
      </c>
      <c r="B111" s="73">
        <v>8</v>
      </c>
      <c r="C111" s="73">
        <v>800</v>
      </c>
      <c r="D111" s="7">
        <f t="shared" si="7"/>
        <v>2750</v>
      </c>
      <c r="E111" s="73">
        <v>0</v>
      </c>
      <c r="F111" s="73">
        <v>62</v>
      </c>
      <c r="G111" s="73" t="s">
        <v>28</v>
      </c>
      <c r="H111" s="73">
        <v>7</v>
      </c>
      <c r="I111" s="73">
        <v>950</v>
      </c>
      <c r="J111" s="73">
        <f t="shared" si="10"/>
        <v>3083.3333333333335</v>
      </c>
    </row>
    <row r="112" spans="1:10" x14ac:dyDescent="0.35">
      <c r="A112" s="73" t="s">
        <v>8</v>
      </c>
      <c r="B112" s="73">
        <v>8</v>
      </c>
      <c r="C112" s="73">
        <v>800</v>
      </c>
      <c r="D112" s="7">
        <f t="shared" si="7"/>
        <v>2750</v>
      </c>
      <c r="E112" s="73">
        <v>0</v>
      </c>
      <c r="F112" s="73">
        <v>63</v>
      </c>
      <c r="G112" s="73" t="s">
        <v>28</v>
      </c>
      <c r="H112" s="73">
        <v>7</v>
      </c>
      <c r="I112" s="73">
        <v>950</v>
      </c>
      <c r="J112" s="73">
        <f t="shared" si="10"/>
        <v>3083.3333333333335</v>
      </c>
    </row>
    <row r="113" spans="1:10" x14ac:dyDescent="0.35">
      <c r="A113" s="73" t="s">
        <v>8</v>
      </c>
      <c r="B113" s="73">
        <v>8</v>
      </c>
      <c r="C113" s="73">
        <v>800</v>
      </c>
      <c r="D113" s="7">
        <f t="shared" si="7"/>
        <v>2750</v>
      </c>
      <c r="E113" s="73">
        <v>0</v>
      </c>
      <c r="F113" s="73">
        <v>64</v>
      </c>
      <c r="G113" s="73" t="s">
        <v>28</v>
      </c>
      <c r="H113" s="73">
        <v>7</v>
      </c>
      <c r="I113" s="73">
        <v>950</v>
      </c>
      <c r="J113" s="73">
        <f t="shared" si="10"/>
        <v>3083.3333333333335</v>
      </c>
    </row>
    <row r="114" spans="1:10" x14ac:dyDescent="0.35">
      <c r="A114" s="73" t="s">
        <v>8</v>
      </c>
      <c r="B114" s="73">
        <v>8</v>
      </c>
      <c r="C114" s="73">
        <v>800</v>
      </c>
      <c r="D114" s="7">
        <f t="shared" si="7"/>
        <v>2750</v>
      </c>
      <c r="E114" s="73">
        <v>0</v>
      </c>
      <c r="F114" s="73">
        <v>65</v>
      </c>
      <c r="G114" s="73" t="s">
        <v>28</v>
      </c>
      <c r="H114" s="73">
        <v>7</v>
      </c>
      <c r="I114" s="73">
        <v>950</v>
      </c>
      <c r="J114" s="73">
        <f t="shared" si="10"/>
        <v>3083.3333333333335</v>
      </c>
    </row>
    <row r="115" spans="1:10" x14ac:dyDescent="0.35">
      <c r="A115" s="73" t="s">
        <v>8</v>
      </c>
      <c r="B115" s="73">
        <v>8</v>
      </c>
      <c r="C115" s="73">
        <v>800</v>
      </c>
      <c r="D115" s="7">
        <f t="shared" ref="D115:D178" si="11">33000/12</f>
        <v>2750</v>
      </c>
      <c r="E115" s="73">
        <v>0</v>
      </c>
      <c r="F115" s="73">
        <v>66</v>
      </c>
      <c r="G115" s="73" t="s">
        <v>28</v>
      </c>
      <c r="H115" s="73">
        <v>7</v>
      </c>
      <c r="I115" s="73">
        <v>950</v>
      </c>
      <c r="J115" s="73">
        <f t="shared" si="10"/>
        <v>3083.3333333333335</v>
      </c>
    </row>
    <row r="116" spans="1:10" x14ac:dyDescent="0.35">
      <c r="A116" s="73" t="s">
        <v>8</v>
      </c>
      <c r="B116" s="73">
        <v>8</v>
      </c>
      <c r="C116" s="73">
        <v>800</v>
      </c>
      <c r="D116" s="7">
        <f t="shared" si="11"/>
        <v>2750</v>
      </c>
      <c r="E116" s="73">
        <v>0</v>
      </c>
      <c r="F116" s="73">
        <v>67</v>
      </c>
      <c r="G116" s="73" t="s">
        <v>28</v>
      </c>
      <c r="H116" s="73">
        <v>7</v>
      </c>
      <c r="I116" s="73">
        <v>950</v>
      </c>
      <c r="J116" s="73">
        <f t="shared" si="10"/>
        <v>3083.3333333333335</v>
      </c>
    </row>
    <row r="117" spans="1:10" x14ac:dyDescent="0.35">
      <c r="A117" s="73" t="s">
        <v>8</v>
      </c>
      <c r="B117" s="73">
        <v>8</v>
      </c>
      <c r="C117" s="73">
        <v>800</v>
      </c>
      <c r="D117" s="7">
        <f t="shared" si="11"/>
        <v>2750</v>
      </c>
      <c r="E117" s="73">
        <v>0</v>
      </c>
      <c r="F117" s="73">
        <v>68</v>
      </c>
      <c r="G117" s="73" t="s">
        <v>28</v>
      </c>
      <c r="H117" s="73">
        <v>7</v>
      </c>
      <c r="I117" s="73">
        <v>950</v>
      </c>
      <c r="J117" s="73">
        <f t="shared" si="10"/>
        <v>3083.3333333333335</v>
      </c>
    </row>
    <row r="118" spans="1:10" x14ac:dyDescent="0.35">
      <c r="A118" s="73" t="s">
        <v>8</v>
      </c>
      <c r="B118" s="73">
        <v>8</v>
      </c>
      <c r="C118" s="73">
        <v>800</v>
      </c>
      <c r="D118" s="7">
        <f t="shared" si="11"/>
        <v>2750</v>
      </c>
      <c r="E118" s="73">
        <v>0</v>
      </c>
      <c r="F118" s="73">
        <v>69</v>
      </c>
      <c r="G118" s="73" t="s">
        <v>28</v>
      </c>
      <c r="H118" s="73">
        <v>7</v>
      </c>
      <c r="I118" s="73">
        <v>950</v>
      </c>
      <c r="J118" s="73">
        <f t="shared" si="10"/>
        <v>3083.3333333333335</v>
      </c>
    </row>
    <row r="119" spans="1:10" x14ac:dyDescent="0.35">
      <c r="A119" s="73" t="s">
        <v>8</v>
      </c>
      <c r="B119" s="73">
        <v>8</v>
      </c>
      <c r="C119" s="73">
        <v>800</v>
      </c>
      <c r="D119" s="7">
        <f t="shared" si="11"/>
        <v>2750</v>
      </c>
      <c r="E119" s="73">
        <v>0</v>
      </c>
      <c r="F119" s="73">
        <v>70</v>
      </c>
      <c r="G119" s="73" t="s">
        <v>28</v>
      </c>
      <c r="H119" s="73">
        <v>7</v>
      </c>
      <c r="I119" s="73">
        <v>950</v>
      </c>
      <c r="J119" s="73">
        <f t="shared" si="10"/>
        <v>3083.3333333333335</v>
      </c>
    </row>
    <row r="120" spans="1:10" x14ac:dyDescent="0.35">
      <c r="A120" s="73" t="s">
        <v>8</v>
      </c>
      <c r="B120" s="73">
        <v>8</v>
      </c>
      <c r="C120" s="73">
        <v>800</v>
      </c>
      <c r="D120" s="7">
        <f t="shared" si="11"/>
        <v>2750</v>
      </c>
      <c r="E120" s="73">
        <v>0</v>
      </c>
      <c r="F120" s="73">
        <v>71</v>
      </c>
      <c r="G120" s="73" t="s">
        <v>28</v>
      </c>
      <c r="H120" s="73">
        <v>7</v>
      </c>
      <c r="I120" s="73">
        <v>950</v>
      </c>
      <c r="J120" s="73">
        <f t="shared" si="10"/>
        <v>3083.3333333333335</v>
      </c>
    </row>
    <row r="121" spans="1:10" x14ac:dyDescent="0.35">
      <c r="A121" s="73" t="s">
        <v>8</v>
      </c>
      <c r="B121" s="73">
        <v>8</v>
      </c>
      <c r="C121" s="73">
        <v>800</v>
      </c>
      <c r="D121" s="7">
        <f t="shared" si="11"/>
        <v>2750</v>
      </c>
      <c r="E121" s="73">
        <v>0</v>
      </c>
      <c r="F121" s="73">
        <v>72</v>
      </c>
      <c r="G121" s="73" t="s">
        <v>28</v>
      </c>
      <c r="H121" s="73">
        <v>7</v>
      </c>
      <c r="I121" s="73">
        <v>950</v>
      </c>
      <c r="J121" s="73">
        <f t="shared" si="10"/>
        <v>3083.3333333333335</v>
      </c>
    </row>
    <row r="122" spans="1:10" x14ac:dyDescent="0.35">
      <c r="A122" s="73" t="s">
        <v>8</v>
      </c>
      <c r="B122" s="73">
        <v>9</v>
      </c>
      <c r="C122" s="73">
        <v>849</v>
      </c>
      <c r="D122" s="7">
        <f t="shared" si="11"/>
        <v>2750</v>
      </c>
      <c r="E122" s="73">
        <v>0</v>
      </c>
      <c r="F122" s="73">
        <v>73</v>
      </c>
      <c r="G122" s="73" t="s">
        <v>28</v>
      </c>
      <c r="H122" s="73">
        <v>7</v>
      </c>
      <c r="I122" s="73">
        <v>950</v>
      </c>
      <c r="J122" s="73">
        <f t="shared" si="10"/>
        <v>3083.3333333333335</v>
      </c>
    </row>
    <row r="123" spans="1:10" x14ac:dyDescent="0.35">
      <c r="A123" s="73" t="s">
        <v>8</v>
      </c>
      <c r="B123" s="73">
        <v>9</v>
      </c>
      <c r="C123" s="73">
        <v>849</v>
      </c>
      <c r="D123" s="7">
        <f t="shared" si="11"/>
        <v>2750</v>
      </c>
      <c r="E123" s="73">
        <v>0</v>
      </c>
      <c r="F123" s="73">
        <v>74</v>
      </c>
      <c r="G123" s="73" t="s">
        <v>28</v>
      </c>
      <c r="H123" s="73">
        <v>7</v>
      </c>
      <c r="I123" s="73">
        <v>950</v>
      </c>
      <c r="J123" s="73">
        <f t="shared" si="10"/>
        <v>3083.3333333333335</v>
      </c>
    </row>
    <row r="124" spans="1:10" x14ac:dyDescent="0.35">
      <c r="A124" s="73" t="s">
        <v>8</v>
      </c>
      <c r="B124" s="73">
        <v>9</v>
      </c>
      <c r="C124" s="73">
        <v>849</v>
      </c>
      <c r="D124" s="7">
        <f t="shared" si="11"/>
        <v>2750</v>
      </c>
      <c r="E124" s="73">
        <v>0</v>
      </c>
      <c r="F124" s="73">
        <v>75</v>
      </c>
      <c r="G124" s="73" t="s">
        <v>28</v>
      </c>
      <c r="H124" s="73">
        <v>7</v>
      </c>
      <c r="I124" s="73">
        <v>950</v>
      </c>
      <c r="J124" s="73">
        <f t="shared" si="10"/>
        <v>3083.3333333333335</v>
      </c>
    </row>
    <row r="125" spans="1:10" x14ac:dyDescent="0.35">
      <c r="A125" s="73" t="s">
        <v>8</v>
      </c>
      <c r="B125" s="73">
        <v>9</v>
      </c>
      <c r="C125" s="73">
        <v>849</v>
      </c>
      <c r="D125" s="7">
        <f t="shared" si="11"/>
        <v>2750</v>
      </c>
      <c r="E125" s="73">
        <v>0</v>
      </c>
      <c r="F125" s="73">
        <v>76</v>
      </c>
      <c r="G125" s="73" t="s">
        <v>28</v>
      </c>
      <c r="H125" s="73">
        <v>7</v>
      </c>
      <c r="I125" s="73">
        <v>950</v>
      </c>
      <c r="J125" s="73">
        <f t="shared" si="10"/>
        <v>3083.3333333333335</v>
      </c>
    </row>
    <row r="126" spans="1:10" x14ac:dyDescent="0.35">
      <c r="A126" s="73" t="s">
        <v>8</v>
      </c>
      <c r="B126" s="73">
        <v>9</v>
      </c>
      <c r="C126" s="73">
        <v>849</v>
      </c>
      <c r="D126" s="7">
        <f t="shared" si="11"/>
        <v>2750</v>
      </c>
      <c r="E126" s="73">
        <v>0</v>
      </c>
      <c r="F126" s="73">
        <v>77</v>
      </c>
      <c r="G126" s="73" t="s">
        <v>28</v>
      </c>
      <c r="H126" s="73">
        <v>7</v>
      </c>
      <c r="I126" s="73">
        <v>950</v>
      </c>
      <c r="J126" s="73">
        <f t="shared" si="10"/>
        <v>3083.3333333333335</v>
      </c>
    </row>
    <row r="127" spans="1:10" x14ac:dyDescent="0.35">
      <c r="A127" s="73" t="s">
        <v>8</v>
      </c>
      <c r="B127" s="73">
        <v>9</v>
      </c>
      <c r="C127" s="73">
        <v>849</v>
      </c>
      <c r="D127" s="7">
        <f t="shared" si="11"/>
        <v>2750</v>
      </c>
      <c r="E127" s="73">
        <v>0</v>
      </c>
      <c r="F127" s="73">
        <v>78</v>
      </c>
      <c r="G127" s="73" t="s">
        <v>28</v>
      </c>
      <c r="H127" s="73">
        <v>7</v>
      </c>
      <c r="I127" s="73">
        <v>950</v>
      </c>
      <c r="J127" s="73">
        <f t="shared" si="10"/>
        <v>3083.3333333333335</v>
      </c>
    </row>
    <row r="128" spans="1:10" x14ac:dyDescent="0.35">
      <c r="A128" s="73" t="s">
        <v>8</v>
      </c>
      <c r="B128" s="73">
        <v>9</v>
      </c>
      <c r="C128" s="73">
        <v>849</v>
      </c>
      <c r="D128" s="7">
        <f t="shared" si="11"/>
        <v>2750</v>
      </c>
      <c r="E128" s="73">
        <v>0</v>
      </c>
      <c r="F128" s="73">
        <v>79</v>
      </c>
      <c r="G128" s="73" t="s">
        <v>28</v>
      </c>
      <c r="H128" s="73">
        <v>8</v>
      </c>
      <c r="I128" s="73">
        <v>996</v>
      </c>
      <c r="J128" s="73">
        <f t="shared" si="10"/>
        <v>3083.3333333333335</v>
      </c>
    </row>
    <row r="129" spans="1:10" x14ac:dyDescent="0.35">
      <c r="A129" s="73" t="s">
        <v>8</v>
      </c>
      <c r="B129" s="73">
        <v>9</v>
      </c>
      <c r="C129" s="73">
        <v>849</v>
      </c>
      <c r="D129" s="7">
        <f t="shared" si="11"/>
        <v>2750</v>
      </c>
      <c r="E129" s="73">
        <v>0</v>
      </c>
      <c r="F129" s="73">
        <v>80</v>
      </c>
      <c r="G129" s="73" t="s">
        <v>28</v>
      </c>
      <c r="H129" s="73">
        <v>8</v>
      </c>
      <c r="I129" s="73">
        <v>996</v>
      </c>
      <c r="J129" s="73">
        <f t="shared" si="10"/>
        <v>3083.3333333333335</v>
      </c>
    </row>
    <row r="130" spans="1:10" x14ac:dyDescent="0.35">
      <c r="A130" s="73" t="s">
        <v>8</v>
      </c>
      <c r="B130" s="73">
        <v>9</v>
      </c>
      <c r="C130" s="73">
        <v>849</v>
      </c>
      <c r="D130" s="7">
        <f t="shared" si="11"/>
        <v>2750</v>
      </c>
      <c r="E130" s="73">
        <v>0</v>
      </c>
      <c r="F130" s="73">
        <v>81</v>
      </c>
      <c r="G130" s="73" t="s">
        <v>28</v>
      </c>
      <c r="H130" s="73">
        <v>8</v>
      </c>
      <c r="I130" s="73">
        <v>996</v>
      </c>
      <c r="J130" s="73">
        <f t="shared" si="10"/>
        <v>3083.3333333333335</v>
      </c>
    </row>
    <row r="131" spans="1:10" x14ac:dyDescent="0.35">
      <c r="A131" s="73" t="s">
        <v>8</v>
      </c>
      <c r="B131" s="73">
        <v>9</v>
      </c>
      <c r="C131" s="73">
        <v>849</v>
      </c>
      <c r="D131" s="7">
        <f t="shared" si="11"/>
        <v>2750</v>
      </c>
      <c r="E131" s="73">
        <v>0</v>
      </c>
      <c r="F131" s="73">
        <v>82</v>
      </c>
      <c r="G131" s="73" t="s">
        <v>28</v>
      </c>
      <c r="H131" s="73">
        <v>8</v>
      </c>
      <c r="I131" s="73">
        <v>996</v>
      </c>
      <c r="J131" s="73">
        <f t="shared" si="10"/>
        <v>3083.3333333333335</v>
      </c>
    </row>
    <row r="132" spans="1:10" x14ac:dyDescent="0.35">
      <c r="A132" s="73" t="s">
        <v>8</v>
      </c>
      <c r="B132" s="73">
        <v>9</v>
      </c>
      <c r="C132" s="73">
        <v>849</v>
      </c>
      <c r="D132" s="7">
        <f t="shared" si="11"/>
        <v>2750</v>
      </c>
      <c r="E132" s="73">
        <v>0</v>
      </c>
      <c r="F132" s="73">
        <v>83</v>
      </c>
      <c r="G132" s="73" t="s">
        <v>28</v>
      </c>
      <c r="H132" s="73">
        <v>8</v>
      </c>
      <c r="I132" s="73">
        <v>996</v>
      </c>
      <c r="J132" s="73">
        <f t="shared" si="10"/>
        <v>3083.3333333333335</v>
      </c>
    </row>
    <row r="133" spans="1:10" x14ac:dyDescent="0.35">
      <c r="A133" s="73" t="s">
        <v>8</v>
      </c>
      <c r="B133" s="73">
        <v>9</v>
      </c>
      <c r="C133" s="73">
        <v>849</v>
      </c>
      <c r="D133" s="7">
        <f t="shared" si="11"/>
        <v>2750</v>
      </c>
      <c r="E133" s="73">
        <v>0</v>
      </c>
      <c r="F133" s="73">
        <v>84</v>
      </c>
      <c r="G133" s="73" t="s">
        <v>28</v>
      </c>
      <c r="H133" s="73">
        <v>8</v>
      </c>
      <c r="I133" s="73">
        <v>996</v>
      </c>
      <c r="J133" s="73">
        <f t="shared" si="10"/>
        <v>3083.3333333333335</v>
      </c>
    </row>
    <row r="134" spans="1:10" x14ac:dyDescent="0.35">
      <c r="A134" s="73" t="s">
        <v>8</v>
      </c>
      <c r="B134" s="73">
        <v>9</v>
      </c>
      <c r="C134" s="73">
        <v>849</v>
      </c>
      <c r="D134" s="7">
        <f t="shared" si="11"/>
        <v>2750</v>
      </c>
      <c r="E134" s="73">
        <v>0</v>
      </c>
      <c r="F134" s="73">
        <v>85</v>
      </c>
      <c r="G134" s="73" t="s">
        <v>28</v>
      </c>
      <c r="H134" s="73">
        <v>8</v>
      </c>
      <c r="I134" s="73">
        <v>996</v>
      </c>
      <c r="J134" s="73">
        <f t="shared" si="10"/>
        <v>3083.3333333333335</v>
      </c>
    </row>
    <row r="135" spans="1:10" x14ac:dyDescent="0.35">
      <c r="A135" s="73" t="s">
        <v>8</v>
      </c>
      <c r="B135" s="73">
        <v>9</v>
      </c>
      <c r="C135" s="73">
        <v>849</v>
      </c>
      <c r="D135" s="7">
        <f t="shared" si="11"/>
        <v>2750</v>
      </c>
      <c r="E135" s="73">
        <v>0</v>
      </c>
      <c r="F135" s="73">
        <v>86</v>
      </c>
      <c r="G135" s="73" t="s">
        <v>28</v>
      </c>
      <c r="H135" s="73">
        <v>8</v>
      </c>
      <c r="I135" s="73">
        <v>996</v>
      </c>
      <c r="J135" s="73">
        <f t="shared" si="10"/>
        <v>3083.3333333333335</v>
      </c>
    </row>
    <row r="136" spans="1:10" x14ac:dyDescent="0.35">
      <c r="A136" s="73" t="s">
        <v>8</v>
      </c>
      <c r="B136" s="73">
        <v>9</v>
      </c>
      <c r="C136" s="73">
        <v>849</v>
      </c>
      <c r="D136" s="7">
        <f t="shared" si="11"/>
        <v>2750</v>
      </c>
      <c r="E136" s="73">
        <v>0</v>
      </c>
      <c r="F136" s="73">
        <v>87</v>
      </c>
      <c r="G136" s="73" t="s">
        <v>28</v>
      </c>
      <c r="H136" s="73">
        <v>8</v>
      </c>
      <c r="I136" s="73">
        <v>996</v>
      </c>
      <c r="J136" s="73">
        <f t="shared" si="10"/>
        <v>3083.3333333333335</v>
      </c>
    </row>
    <row r="137" spans="1:10" x14ac:dyDescent="0.35">
      <c r="A137" s="73" t="s">
        <v>8</v>
      </c>
      <c r="B137" s="73">
        <v>9</v>
      </c>
      <c r="C137" s="73">
        <v>849</v>
      </c>
      <c r="D137" s="7">
        <f t="shared" si="11"/>
        <v>2750</v>
      </c>
      <c r="E137" s="73">
        <v>0</v>
      </c>
      <c r="F137" s="73">
        <v>88</v>
      </c>
      <c r="G137" s="73" t="s">
        <v>28</v>
      </c>
      <c r="H137" s="73">
        <v>8</v>
      </c>
      <c r="I137" s="73">
        <v>996</v>
      </c>
      <c r="J137" s="73">
        <f t="shared" si="10"/>
        <v>3083.3333333333335</v>
      </c>
    </row>
    <row r="138" spans="1:10" x14ac:dyDescent="0.35">
      <c r="A138" s="73" t="s">
        <v>8</v>
      </c>
      <c r="B138" s="73">
        <v>9</v>
      </c>
      <c r="C138" s="73">
        <v>849</v>
      </c>
      <c r="D138" s="7">
        <f t="shared" si="11"/>
        <v>2750</v>
      </c>
      <c r="E138" s="73">
        <v>0</v>
      </c>
      <c r="F138" s="73">
        <v>89</v>
      </c>
      <c r="G138" s="73" t="s">
        <v>28</v>
      </c>
      <c r="H138" s="73">
        <v>8</v>
      </c>
      <c r="I138" s="73">
        <v>996</v>
      </c>
      <c r="J138" s="73">
        <f t="shared" si="10"/>
        <v>3083.3333333333335</v>
      </c>
    </row>
    <row r="139" spans="1:10" x14ac:dyDescent="0.35">
      <c r="A139" s="73" t="s">
        <v>8</v>
      </c>
      <c r="B139" s="73">
        <v>9</v>
      </c>
      <c r="C139" s="73">
        <v>849</v>
      </c>
      <c r="D139" s="7">
        <f t="shared" si="11"/>
        <v>2750</v>
      </c>
      <c r="E139" s="73">
        <v>0</v>
      </c>
      <c r="F139" s="73">
        <v>90</v>
      </c>
      <c r="G139" s="73" t="s">
        <v>28</v>
      </c>
      <c r="H139" s="73">
        <v>8</v>
      </c>
      <c r="I139" s="73">
        <v>996</v>
      </c>
      <c r="J139" s="73">
        <f t="shared" si="10"/>
        <v>3083.3333333333335</v>
      </c>
    </row>
    <row r="140" spans="1:10" x14ac:dyDescent="0.35">
      <c r="A140" s="73" t="s">
        <v>8</v>
      </c>
      <c r="B140" s="73">
        <v>10</v>
      </c>
      <c r="C140" s="73">
        <v>893</v>
      </c>
      <c r="D140" s="7">
        <f t="shared" si="11"/>
        <v>2750</v>
      </c>
      <c r="E140" s="73">
        <v>0</v>
      </c>
      <c r="F140" s="73">
        <v>91</v>
      </c>
      <c r="G140" s="73" t="s">
        <v>28</v>
      </c>
      <c r="H140" s="73">
        <v>8</v>
      </c>
      <c r="I140" s="73">
        <v>996</v>
      </c>
      <c r="J140" s="73">
        <f t="shared" si="10"/>
        <v>3083.3333333333335</v>
      </c>
    </row>
    <row r="141" spans="1:10" x14ac:dyDescent="0.35">
      <c r="A141" s="73" t="s">
        <v>8</v>
      </c>
      <c r="B141" s="73">
        <v>10</v>
      </c>
      <c r="C141" s="73">
        <v>893</v>
      </c>
      <c r="D141" s="7">
        <f t="shared" si="11"/>
        <v>2750</v>
      </c>
      <c r="E141" s="73">
        <v>0</v>
      </c>
      <c r="F141" s="73">
        <v>92</v>
      </c>
      <c r="G141" s="73" t="s">
        <v>28</v>
      </c>
      <c r="H141" s="73">
        <v>8</v>
      </c>
      <c r="I141" s="73">
        <v>996</v>
      </c>
      <c r="J141" s="73">
        <f t="shared" si="10"/>
        <v>3083.3333333333335</v>
      </c>
    </row>
    <row r="142" spans="1:10" x14ac:dyDescent="0.35">
      <c r="A142" s="73" t="s">
        <v>8</v>
      </c>
      <c r="B142" s="73">
        <v>10</v>
      </c>
      <c r="C142" s="73">
        <v>893</v>
      </c>
      <c r="D142" s="7">
        <f t="shared" si="11"/>
        <v>2750</v>
      </c>
      <c r="E142" s="73">
        <v>0</v>
      </c>
      <c r="F142" s="73">
        <v>93</v>
      </c>
      <c r="G142" s="73" t="s">
        <v>28</v>
      </c>
      <c r="H142" s="73">
        <v>8</v>
      </c>
      <c r="I142" s="73">
        <v>996</v>
      </c>
      <c r="J142" s="73">
        <f t="shared" si="10"/>
        <v>3083.3333333333335</v>
      </c>
    </row>
    <row r="143" spans="1:10" x14ac:dyDescent="0.35">
      <c r="A143" s="73" t="s">
        <v>8</v>
      </c>
      <c r="B143" s="73">
        <v>10</v>
      </c>
      <c r="C143" s="73">
        <v>893</v>
      </c>
      <c r="D143" s="7">
        <f t="shared" si="11"/>
        <v>2750</v>
      </c>
      <c r="E143" s="73">
        <v>0</v>
      </c>
      <c r="F143" s="73">
        <v>94</v>
      </c>
      <c r="G143" s="73" t="s">
        <v>28</v>
      </c>
      <c r="H143" s="73">
        <v>8</v>
      </c>
      <c r="I143" s="73">
        <v>996</v>
      </c>
      <c r="J143" s="73">
        <f t="shared" si="10"/>
        <v>3083.3333333333335</v>
      </c>
    </row>
    <row r="144" spans="1:10" x14ac:dyDescent="0.35">
      <c r="A144" s="73" t="s">
        <v>8</v>
      </c>
      <c r="B144" s="73">
        <v>10</v>
      </c>
      <c r="C144" s="73">
        <v>893</v>
      </c>
      <c r="D144" s="7">
        <f t="shared" si="11"/>
        <v>2750</v>
      </c>
      <c r="E144" s="73">
        <v>0</v>
      </c>
      <c r="F144" s="73">
        <v>95</v>
      </c>
      <c r="G144" s="73" t="s">
        <v>28</v>
      </c>
      <c r="H144" s="73">
        <v>8</v>
      </c>
      <c r="I144" s="73">
        <v>996</v>
      </c>
      <c r="J144" s="73">
        <f t="shared" si="10"/>
        <v>3083.3333333333335</v>
      </c>
    </row>
    <row r="145" spans="1:10" x14ac:dyDescent="0.35">
      <c r="A145" s="73" t="s">
        <v>8</v>
      </c>
      <c r="B145" s="73">
        <v>10</v>
      </c>
      <c r="C145" s="73">
        <v>893</v>
      </c>
      <c r="D145" s="7">
        <f t="shared" si="11"/>
        <v>2750</v>
      </c>
      <c r="E145" s="73">
        <v>0</v>
      </c>
      <c r="F145" s="73">
        <v>96</v>
      </c>
      <c r="G145" s="73" t="s">
        <v>28</v>
      </c>
      <c r="H145" s="73">
        <v>8</v>
      </c>
      <c r="I145" s="73">
        <v>996</v>
      </c>
      <c r="J145" s="73">
        <f t="shared" si="10"/>
        <v>3083.3333333333335</v>
      </c>
    </row>
    <row r="146" spans="1:10" x14ac:dyDescent="0.35">
      <c r="A146" s="73" t="s">
        <v>8</v>
      </c>
      <c r="B146" s="73">
        <v>10</v>
      </c>
      <c r="C146" s="73">
        <v>893</v>
      </c>
      <c r="D146" s="7">
        <f t="shared" si="11"/>
        <v>2750</v>
      </c>
      <c r="E146" s="73">
        <v>0</v>
      </c>
      <c r="F146" s="73">
        <v>97</v>
      </c>
      <c r="G146" s="73" t="s">
        <v>28</v>
      </c>
      <c r="H146" s="73">
        <v>9</v>
      </c>
      <c r="I146" s="73">
        <v>1040</v>
      </c>
      <c r="J146" s="73">
        <f t="shared" si="10"/>
        <v>3083.3333333333335</v>
      </c>
    </row>
    <row r="147" spans="1:10" x14ac:dyDescent="0.35">
      <c r="A147" s="73" t="s">
        <v>8</v>
      </c>
      <c r="B147" s="73">
        <v>10</v>
      </c>
      <c r="C147" s="73">
        <v>893</v>
      </c>
      <c r="D147" s="7">
        <f t="shared" si="11"/>
        <v>2750</v>
      </c>
      <c r="E147" s="73">
        <v>0</v>
      </c>
      <c r="F147" s="73">
        <v>98</v>
      </c>
      <c r="G147" s="73" t="s">
        <v>28</v>
      </c>
      <c r="H147" s="73">
        <v>9</v>
      </c>
      <c r="I147" s="73">
        <v>1040</v>
      </c>
      <c r="J147" s="73">
        <f t="shared" si="10"/>
        <v>3083.3333333333335</v>
      </c>
    </row>
    <row r="148" spans="1:10" x14ac:dyDescent="0.35">
      <c r="A148" s="73" t="s">
        <v>8</v>
      </c>
      <c r="B148" s="73">
        <v>10</v>
      </c>
      <c r="C148" s="73">
        <v>893</v>
      </c>
      <c r="D148" s="7">
        <f t="shared" si="11"/>
        <v>2750</v>
      </c>
      <c r="E148" s="73">
        <v>0</v>
      </c>
      <c r="F148" s="73">
        <v>99</v>
      </c>
      <c r="G148" s="73" t="s">
        <v>28</v>
      </c>
      <c r="H148" s="73">
        <v>9</v>
      </c>
      <c r="I148" s="73">
        <v>1040</v>
      </c>
      <c r="J148" s="73">
        <f t="shared" si="10"/>
        <v>3083.3333333333335</v>
      </c>
    </row>
    <row r="149" spans="1:10" x14ac:dyDescent="0.35">
      <c r="A149" s="73" t="s">
        <v>8</v>
      </c>
      <c r="B149" s="73">
        <v>10</v>
      </c>
      <c r="C149" s="73">
        <v>893</v>
      </c>
      <c r="D149" s="7">
        <f t="shared" si="11"/>
        <v>2750</v>
      </c>
      <c r="E149" s="73">
        <v>0</v>
      </c>
      <c r="F149" s="73">
        <v>100</v>
      </c>
      <c r="G149" s="73" t="s">
        <v>28</v>
      </c>
      <c r="H149" s="73">
        <v>9</v>
      </c>
      <c r="I149" s="73">
        <v>1040</v>
      </c>
      <c r="J149" s="73">
        <f t="shared" si="10"/>
        <v>3083.3333333333335</v>
      </c>
    </row>
    <row r="150" spans="1:10" x14ac:dyDescent="0.35">
      <c r="A150" s="73" t="s">
        <v>8</v>
      </c>
      <c r="B150" s="73">
        <v>10</v>
      </c>
      <c r="C150" s="73">
        <v>893</v>
      </c>
      <c r="D150" s="7">
        <f t="shared" si="11"/>
        <v>2750</v>
      </c>
      <c r="E150" s="73">
        <v>0</v>
      </c>
      <c r="F150" s="73">
        <v>101</v>
      </c>
      <c r="G150" s="73" t="s">
        <v>28</v>
      </c>
      <c r="H150" s="73">
        <v>9</v>
      </c>
      <c r="I150" s="73">
        <v>1040</v>
      </c>
      <c r="J150" s="73">
        <f t="shared" si="10"/>
        <v>3083.3333333333335</v>
      </c>
    </row>
    <row r="151" spans="1:10" x14ac:dyDescent="0.35">
      <c r="A151" s="73" t="s">
        <v>8</v>
      </c>
      <c r="B151" s="73">
        <v>10</v>
      </c>
      <c r="C151" s="73">
        <v>893</v>
      </c>
      <c r="D151" s="7">
        <f t="shared" si="11"/>
        <v>2750</v>
      </c>
      <c r="E151" s="73">
        <v>0</v>
      </c>
      <c r="F151" s="73">
        <v>102</v>
      </c>
      <c r="G151" s="73" t="s">
        <v>28</v>
      </c>
      <c r="H151" s="73">
        <v>9</v>
      </c>
      <c r="I151" s="73">
        <v>1040</v>
      </c>
      <c r="J151" s="73">
        <f t="shared" si="10"/>
        <v>3083.3333333333335</v>
      </c>
    </row>
    <row r="152" spans="1:10" x14ac:dyDescent="0.35">
      <c r="A152" s="73" t="s">
        <v>8</v>
      </c>
      <c r="B152" s="73">
        <v>10</v>
      </c>
      <c r="C152" s="73">
        <v>893</v>
      </c>
      <c r="D152" s="7">
        <f t="shared" si="11"/>
        <v>2750</v>
      </c>
      <c r="E152" s="73">
        <v>0</v>
      </c>
      <c r="F152" s="73">
        <v>103</v>
      </c>
      <c r="G152" s="73" t="s">
        <v>28</v>
      </c>
      <c r="H152" s="73">
        <v>9</v>
      </c>
      <c r="I152" s="73">
        <v>1040</v>
      </c>
      <c r="J152" s="73">
        <f t="shared" si="10"/>
        <v>3083.3333333333335</v>
      </c>
    </row>
    <row r="153" spans="1:10" x14ac:dyDescent="0.35">
      <c r="A153" s="73" t="s">
        <v>8</v>
      </c>
      <c r="B153" s="73">
        <v>10</v>
      </c>
      <c r="C153" s="73">
        <v>893</v>
      </c>
      <c r="D153" s="7">
        <f t="shared" si="11"/>
        <v>2750</v>
      </c>
      <c r="E153" s="73">
        <v>0</v>
      </c>
      <c r="F153" s="73">
        <v>104</v>
      </c>
      <c r="G153" s="73" t="s">
        <v>28</v>
      </c>
      <c r="H153" s="73">
        <v>9</v>
      </c>
      <c r="I153" s="73">
        <v>1040</v>
      </c>
      <c r="J153" s="73">
        <f t="shared" si="10"/>
        <v>3083.3333333333335</v>
      </c>
    </row>
    <row r="154" spans="1:10" x14ac:dyDescent="0.35">
      <c r="A154" s="73" t="s">
        <v>8</v>
      </c>
      <c r="B154" s="73">
        <v>10</v>
      </c>
      <c r="C154" s="73">
        <v>893</v>
      </c>
      <c r="D154" s="7">
        <f t="shared" si="11"/>
        <v>2750</v>
      </c>
      <c r="E154" s="73">
        <v>0</v>
      </c>
      <c r="F154" s="73">
        <v>105</v>
      </c>
      <c r="G154" s="73" t="s">
        <v>28</v>
      </c>
      <c r="H154" s="73">
        <v>9</v>
      </c>
      <c r="I154" s="73">
        <v>1040</v>
      </c>
      <c r="J154" s="73">
        <f t="shared" si="10"/>
        <v>3083.3333333333335</v>
      </c>
    </row>
    <row r="155" spans="1:10" x14ac:dyDescent="0.35">
      <c r="A155" s="73" t="s">
        <v>8</v>
      </c>
      <c r="B155" s="73">
        <v>10</v>
      </c>
      <c r="C155" s="73">
        <v>893</v>
      </c>
      <c r="D155" s="7">
        <f t="shared" si="11"/>
        <v>2750</v>
      </c>
      <c r="E155" s="73">
        <v>0</v>
      </c>
      <c r="F155" s="73">
        <v>106</v>
      </c>
      <c r="G155" s="73" t="s">
        <v>28</v>
      </c>
      <c r="H155" s="73">
        <v>9</v>
      </c>
      <c r="I155" s="73">
        <v>1040</v>
      </c>
      <c r="J155" s="73">
        <f t="shared" si="10"/>
        <v>3083.3333333333335</v>
      </c>
    </row>
    <row r="156" spans="1:10" x14ac:dyDescent="0.35">
      <c r="A156" s="73" t="s">
        <v>8</v>
      </c>
      <c r="B156" s="73">
        <v>10</v>
      </c>
      <c r="C156" s="73">
        <v>893</v>
      </c>
      <c r="D156" s="7">
        <f t="shared" si="11"/>
        <v>2750</v>
      </c>
      <c r="E156" s="73">
        <v>0</v>
      </c>
      <c r="F156" s="73">
        <v>107</v>
      </c>
      <c r="G156" s="73" t="s">
        <v>28</v>
      </c>
      <c r="H156" s="73">
        <v>9</v>
      </c>
      <c r="I156" s="73">
        <v>1040</v>
      </c>
      <c r="J156" s="73">
        <f t="shared" si="10"/>
        <v>3083.3333333333335</v>
      </c>
    </row>
    <row r="157" spans="1:10" x14ac:dyDescent="0.35">
      <c r="A157" s="73" t="s">
        <v>8</v>
      </c>
      <c r="B157" s="73">
        <v>10</v>
      </c>
      <c r="C157" s="73">
        <v>893</v>
      </c>
      <c r="D157" s="7">
        <f t="shared" si="11"/>
        <v>2750</v>
      </c>
      <c r="E157" s="73">
        <v>0</v>
      </c>
      <c r="F157" s="73">
        <v>108</v>
      </c>
      <c r="G157" s="73" t="s">
        <v>28</v>
      </c>
      <c r="H157" s="73">
        <v>9</v>
      </c>
      <c r="I157" s="73">
        <v>1040</v>
      </c>
      <c r="J157" s="73">
        <f t="shared" ref="J157:J181" si="12">37000/12</f>
        <v>3083.3333333333335</v>
      </c>
    </row>
    <row r="158" spans="1:10" x14ac:dyDescent="0.35">
      <c r="A158" s="73" t="s">
        <v>8</v>
      </c>
      <c r="B158" s="73">
        <v>11</v>
      </c>
      <c r="C158" s="73">
        <v>932</v>
      </c>
      <c r="D158" s="7">
        <f t="shared" si="11"/>
        <v>2750</v>
      </c>
      <c r="E158" s="73">
        <v>0</v>
      </c>
      <c r="F158" s="73">
        <v>109</v>
      </c>
      <c r="G158" s="73" t="s">
        <v>28</v>
      </c>
      <c r="H158" s="73">
        <v>9</v>
      </c>
      <c r="I158" s="73">
        <v>1040</v>
      </c>
      <c r="J158" s="73">
        <f t="shared" si="12"/>
        <v>3083.3333333333335</v>
      </c>
    </row>
    <row r="159" spans="1:10" x14ac:dyDescent="0.35">
      <c r="A159" s="73" t="s">
        <v>8</v>
      </c>
      <c r="B159" s="73">
        <v>11</v>
      </c>
      <c r="C159" s="73">
        <v>932</v>
      </c>
      <c r="D159" s="7">
        <f t="shared" si="11"/>
        <v>2750</v>
      </c>
      <c r="E159" s="73">
        <v>0</v>
      </c>
      <c r="F159" s="73">
        <v>110</v>
      </c>
      <c r="G159" s="73" t="s">
        <v>28</v>
      </c>
      <c r="H159" s="73">
        <v>9</v>
      </c>
      <c r="I159" s="73">
        <v>1040</v>
      </c>
      <c r="J159" s="73">
        <f t="shared" si="12"/>
        <v>3083.3333333333335</v>
      </c>
    </row>
    <row r="160" spans="1:10" x14ac:dyDescent="0.35">
      <c r="A160" s="73" t="s">
        <v>8</v>
      </c>
      <c r="B160" s="73">
        <v>11</v>
      </c>
      <c r="C160" s="73">
        <v>932</v>
      </c>
      <c r="D160" s="7">
        <f t="shared" si="11"/>
        <v>2750</v>
      </c>
      <c r="E160" s="73">
        <v>0</v>
      </c>
      <c r="F160" s="73">
        <v>111</v>
      </c>
      <c r="G160" s="73" t="s">
        <v>28</v>
      </c>
      <c r="H160" s="73">
        <v>9</v>
      </c>
      <c r="I160" s="73">
        <v>1040</v>
      </c>
      <c r="J160" s="73">
        <f t="shared" si="12"/>
        <v>3083.3333333333335</v>
      </c>
    </row>
    <row r="161" spans="1:10" x14ac:dyDescent="0.35">
      <c r="A161" s="73" t="s">
        <v>8</v>
      </c>
      <c r="B161" s="73">
        <v>11</v>
      </c>
      <c r="C161" s="73">
        <v>932</v>
      </c>
      <c r="D161" s="7">
        <f t="shared" si="11"/>
        <v>2750</v>
      </c>
      <c r="E161" s="73">
        <v>0</v>
      </c>
      <c r="F161" s="73">
        <v>112</v>
      </c>
      <c r="G161" s="73" t="s">
        <v>28</v>
      </c>
      <c r="H161" s="73">
        <v>9</v>
      </c>
      <c r="I161" s="73">
        <v>1040</v>
      </c>
      <c r="J161" s="73">
        <f t="shared" si="12"/>
        <v>3083.3333333333335</v>
      </c>
    </row>
    <row r="162" spans="1:10" x14ac:dyDescent="0.35">
      <c r="A162" s="73" t="s">
        <v>8</v>
      </c>
      <c r="B162" s="73">
        <v>11</v>
      </c>
      <c r="C162" s="73">
        <v>932</v>
      </c>
      <c r="D162" s="7">
        <f t="shared" si="11"/>
        <v>2750</v>
      </c>
      <c r="E162" s="73">
        <v>0</v>
      </c>
      <c r="F162" s="73">
        <v>113</v>
      </c>
      <c r="G162" s="73" t="s">
        <v>28</v>
      </c>
      <c r="H162" s="73">
        <v>9</v>
      </c>
      <c r="I162" s="73">
        <v>1040</v>
      </c>
      <c r="J162" s="73">
        <f t="shared" si="12"/>
        <v>3083.3333333333335</v>
      </c>
    </row>
    <row r="163" spans="1:10" x14ac:dyDescent="0.35">
      <c r="A163" s="73" t="s">
        <v>8</v>
      </c>
      <c r="B163" s="73">
        <v>11</v>
      </c>
      <c r="C163" s="73">
        <v>932</v>
      </c>
      <c r="D163" s="7">
        <f t="shared" si="11"/>
        <v>2750</v>
      </c>
      <c r="E163" s="73">
        <v>0</v>
      </c>
      <c r="F163" s="73">
        <v>114</v>
      </c>
      <c r="G163" s="73" t="s">
        <v>28</v>
      </c>
      <c r="H163" s="73">
        <v>9</v>
      </c>
      <c r="I163" s="73">
        <v>1040</v>
      </c>
      <c r="J163" s="73">
        <f t="shared" si="12"/>
        <v>3083.3333333333335</v>
      </c>
    </row>
    <row r="164" spans="1:10" x14ac:dyDescent="0.35">
      <c r="A164" s="73" t="s">
        <v>8</v>
      </c>
      <c r="B164" s="73">
        <v>11</v>
      </c>
      <c r="C164" s="73">
        <v>932</v>
      </c>
      <c r="D164" s="7">
        <f t="shared" si="11"/>
        <v>2750</v>
      </c>
      <c r="E164" s="73">
        <v>0</v>
      </c>
      <c r="F164" s="73">
        <v>115</v>
      </c>
      <c r="G164" s="73" t="s">
        <v>28</v>
      </c>
      <c r="H164" s="73">
        <v>10</v>
      </c>
      <c r="I164" s="73">
        <v>1084</v>
      </c>
      <c r="J164" s="73">
        <f t="shared" si="12"/>
        <v>3083.3333333333335</v>
      </c>
    </row>
    <row r="165" spans="1:10" x14ac:dyDescent="0.35">
      <c r="A165" s="73" t="s">
        <v>8</v>
      </c>
      <c r="B165" s="73">
        <v>11</v>
      </c>
      <c r="C165" s="73">
        <v>932</v>
      </c>
      <c r="D165" s="7">
        <f t="shared" si="11"/>
        <v>2750</v>
      </c>
      <c r="E165" s="73">
        <v>0</v>
      </c>
      <c r="F165" s="73">
        <v>116</v>
      </c>
      <c r="G165" s="73" t="s">
        <v>28</v>
      </c>
      <c r="H165" s="73">
        <v>10</v>
      </c>
      <c r="I165" s="73">
        <v>1084</v>
      </c>
      <c r="J165" s="73">
        <f t="shared" si="12"/>
        <v>3083.3333333333335</v>
      </c>
    </row>
    <row r="166" spans="1:10" x14ac:dyDescent="0.35">
      <c r="A166" s="73" t="s">
        <v>8</v>
      </c>
      <c r="B166" s="73">
        <v>11</v>
      </c>
      <c r="C166" s="73">
        <v>932</v>
      </c>
      <c r="D166" s="7">
        <f t="shared" si="11"/>
        <v>2750</v>
      </c>
      <c r="E166" s="73">
        <v>0</v>
      </c>
      <c r="F166" s="73">
        <v>117</v>
      </c>
      <c r="G166" s="73" t="s">
        <v>28</v>
      </c>
      <c r="H166" s="73">
        <v>10</v>
      </c>
      <c r="I166" s="73">
        <v>1084</v>
      </c>
      <c r="J166" s="73">
        <f t="shared" si="12"/>
        <v>3083.3333333333335</v>
      </c>
    </row>
    <row r="167" spans="1:10" x14ac:dyDescent="0.35">
      <c r="A167" s="73" t="s">
        <v>8</v>
      </c>
      <c r="B167" s="73">
        <v>11</v>
      </c>
      <c r="C167" s="73">
        <v>932</v>
      </c>
      <c r="D167" s="7">
        <f t="shared" si="11"/>
        <v>2750</v>
      </c>
      <c r="E167" s="73">
        <v>0</v>
      </c>
      <c r="F167" s="73">
        <v>118</v>
      </c>
      <c r="G167" s="73" t="s">
        <v>28</v>
      </c>
      <c r="H167" s="73">
        <v>10</v>
      </c>
      <c r="I167" s="73">
        <v>1084</v>
      </c>
      <c r="J167" s="73">
        <f t="shared" si="12"/>
        <v>3083.3333333333335</v>
      </c>
    </row>
    <row r="168" spans="1:10" x14ac:dyDescent="0.35">
      <c r="A168" s="73" t="s">
        <v>8</v>
      </c>
      <c r="B168" s="73">
        <v>11</v>
      </c>
      <c r="C168" s="73">
        <v>932</v>
      </c>
      <c r="D168" s="7">
        <f t="shared" si="11"/>
        <v>2750</v>
      </c>
      <c r="E168" s="73">
        <v>0</v>
      </c>
      <c r="F168" s="73">
        <v>119</v>
      </c>
      <c r="G168" s="73" t="s">
        <v>28</v>
      </c>
      <c r="H168" s="73">
        <v>10</v>
      </c>
      <c r="I168" s="73">
        <v>1084</v>
      </c>
      <c r="J168" s="73">
        <f t="shared" si="12"/>
        <v>3083.3333333333335</v>
      </c>
    </row>
    <row r="169" spans="1:10" x14ac:dyDescent="0.35">
      <c r="A169" s="73" t="s">
        <v>8</v>
      </c>
      <c r="B169" s="73">
        <v>11</v>
      </c>
      <c r="C169" s="73">
        <v>932</v>
      </c>
      <c r="D169" s="7">
        <f t="shared" si="11"/>
        <v>2750</v>
      </c>
      <c r="E169" s="73">
        <v>0</v>
      </c>
      <c r="F169" s="73">
        <v>120</v>
      </c>
      <c r="G169" s="73" t="s">
        <v>28</v>
      </c>
      <c r="H169" s="73">
        <v>10</v>
      </c>
      <c r="I169" s="73">
        <v>1084</v>
      </c>
      <c r="J169" s="73">
        <f t="shared" si="12"/>
        <v>3083.3333333333335</v>
      </c>
    </row>
    <row r="170" spans="1:10" x14ac:dyDescent="0.35">
      <c r="A170" s="73" t="s">
        <v>8</v>
      </c>
      <c r="B170" s="73">
        <v>11</v>
      </c>
      <c r="C170" s="73">
        <v>932</v>
      </c>
      <c r="D170" s="7">
        <f t="shared" si="11"/>
        <v>2750</v>
      </c>
      <c r="E170" s="73">
        <v>0</v>
      </c>
      <c r="F170" s="73">
        <v>121</v>
      </c>
      <c r="G170" s="73" t="s">
        <v>28</v>
      </c>
      <c r="H170" s="73">
        <v>10</v>
      </c>
      <c r="I170" s="73">
        <v>1084</v>
      </c>
      <c r="J170" s="73">
        <f t="shared" si="12"/>
        <v>3083.3333333333335</v>
      </c>
    </row>
    <row r="171" spans="1:10" x14ac:dyDescent="0.35">
      <c r="A171" s="73" t="s">
        <v>8</v>
      </c>
      <c r="B171" s="73">
        <v>11</v>
      </c>
      <c r="C171" s="73">
        <v>932</v>
      </c>
      <c r="D171" s="7">
        <f t="shared" si="11"/>
        <v>2750</v>
      </c>
      <c r="E171" s="73">
        <v>0</v>
      </c>
      <c r="F171" s="73">
        <v>122</v>
      </c>
      <c r="G171" s="73" t="s">
        <v>28</v>
      </c>
      <c r="H171" s="73">
        <v>10</v>
      </c>
      <c r="I171" s="73">
        <v>1084</v>
      </c>
      <c r="J171" s="73">
        <f t="shared" si="12"/>
        <v>3083.3333333333335</v>
      </c>
    </row>
    <row r="172" spans="1:10" x14ac:dyDescent="0.35">
      <c r="A172" s="73" t="s">
        <v>8</v>
      </c>
      <c r="B172" s="73">
        <v>11</v>
      </c>
      <c r="C172" s="73">
        <v>932</v>
      </c>
      <c r="D172" s="7">
        <f t="shared" si="11"/>
        <v>2750</v>
      </c>
      <c r="E172" s="73">
        <v>0</v>
      </c>
      <c r="F172" s="73">
        <v>123</v>
      </c>
      <c r="G172" s="73" t="s">
        <v>28</v>
      </c>
      <c r="H172" s="73">
        <v>10</v>
      </c>
      <c r="I172" s="73">
        <v>1084</v>
      </c>
      <c r="J172" s="73">
        <f t="shared" si="12"/>
        <v>3083.3333333333335</v>
      </c>
    </row>
    <row r="173" spans="1:10" x14ac:dyDescent="0.35">
      <c r="A173" s="73" t="s">
        <v>8</v>
      </c>
      <c r="B173" s="73">
        <v>11</v>
      </c>
      <c r="C173" s="73">
        <v>932</v>
      </c>
      <c r="D173" s="7">
        <f t="shared" si="11"/>
        <v>2750</v>
      </c>
      <c r="E173" s="73">
        <v>0</v>
      </c>
      <c r="F173" s="73">
        <v>124</v>
      </c>
      <c r="G173" s="73" t="s">
        <v>28</v>
      </c>
      <c r="H173" s="73">
        <v>10</v>
      </c>
      <c r="I173" s="73">
        <v>1084</v>
      </c>
      <c r="J173" s="73">
        <f t="shared" si="12"/>
        <v>3083.3333333333335</v>
      </c>
    </row>
    <row r="174" spans="1:10" x14ac:dyDescent="0.35">
      <c r="A174" s="73" t="s">
        <v>8</v>
      </c>
      <c r="B174" s="73">
        <v>11</v>
      </c>
      <c r="C174" s="73">
        <v>932</v>
      </c>
      <c r="D174" s="7">
        <f t="shared" si="11"/>
        <v>2750</v>
      </c>
      <c r="E174" s="73">
        <v>0</v>
      </c>
      <c r="F174" s="73">
        <v>125</v>
      </c>
      <c r="G174" s="73" t="s">
        <v>28</v>
      </c>
      <c r="H174" s="73">
        <v>10</v>
      </c>
      <c r="I174" s="73">
        <v>1084</v>
      </c>
      <c r="J174" s="73">
        <f t="shared" si="12"/>
        <v>3083.3333333333335</v>
      </c>
    </row>
    <row r="175" spans="1:10" x14ac:dyDescent="0.35">
      <c r="A175" s="73" t="s">
        <v>8</v>
      </c>
      <c r="B175" s="73">
        <v>11</v>
      </c>
      <c r="C175" s="73">
        <v>932</v>
      </c>
      <c r="D175" s="7">
        <f t="shared" si="11"/>
        <v>2750</v>
      </c>
      <c r="E175" s="73">
        <v>0</v>
      </c>
      <c r="F175" s="73">
        <v>126</v>
      </c>
      <c r="G175" s="73" t="s">
        <v>28</v>
      </c>
      <c r="H175" s="73">
        <v>10</v>
      </c>
      <c r="I175" s="73">
        <v>1084</v>
      </c>
      <c r="J175" s="73">
        <f t="shared" si="12"/>
        <v>3083.3333333333335</v>
      </c>
    </row>
    <row r="176" spans="1:10" x14ac:dyDescent="0.35">
      <c r="A176" s="73" t="s">
        <v>8</v>
      </c>
      <c r="B176" s="73">
        <v>12</v>
      </c>
      <c r="C176" s="73">
        <v>966</v>
      </c>
      <c r="D176" s="7">
        <f t="shared" si="11"/>
        <v>2750</v>
      </c>
      <c r="E176" s="73">
        <v>0</v>
      </c>
      <c r="F176" s="73">
        <v>127</v>
      </c>
      <c r="G176" s="73" t="s">
        <v>28</v>
      </c>
      <c r="H176" s="73">
        <v>10</v>
      </c>
      <c r="I176" s="73">
        <v>1084</v>
      </c>
      <c r="J176" s="73">
        <f t="shared" si="12"/>
        <v>3083.3333333333335</v>
      </c>
    </row>
    <row r="177" spans="1:10" x14ac:dyDescent="0.35">
      <c r="A177" s="73" t="s">
        <v>8</v>
      </c>
      <c r="B177" s="73">
        <v>12</v>
      </c>
      <c r="C177" s="73">
        <v>966</v>
      </c>
      <c r="D177" s="7">
        <f t="shared" si="11"/>
        <v>2750</v>
      </c>
      <c r="E177" s="73">
        <v>0</v>
      </c>
      <c r="F177" s="73">
        <v>128</v>
      </c>
      <c r="G177" s="73" t="s">
        <v>28</v>
      </c>
      <c r="H177" s="73">
        <v>10</v>
      </c>
      <c r="I177" s="73">
        <v>1084</v>
      </c>
      <c r="J177" s="73">
        <f t="shared" si="12"/>
        <v>3083.3333333333335</v>
      </c>
    </row>
    <row r="178" spans="1:10" x14ac:dyDescent="0.35">
      <c r="A178" s="73" t="s">
        <v>8</v>
      </c>
      <c r="B178" s="73">
        <v>12</v>
      </c>
      <c r="C178" s="73">
        <v>966</v>
      </c>
      <c r="D178" s="7">
        <f t="shared" si="11"/>
        <v>2750</v>
      </c>
      <c r="E178" s="73">
        <v>0</v>
      </c>
      <c r="F178" s="73">
        <v>129</v>
      </c>
      <c r="G178" s="73" t="s">
        <v>28</v>
      </c>
      <c r="H178" s="73">
        <v>10</v>
      </c>
      <c r="I178" s="73">
        <v>1084</v>
      </c>
      <c r="J178" s="73">
        <f t="shared" si="12"/>
        <v>3083.3333333333335</v>
      </c>
    </row>
    <row r="179" spans="1:10" x14ac:dyDescent="0.35">
      <c r="A179" s="73" t="s">
        <v>8</v>
      </c>
      <c r="B179" s="73">
        <v>12</v>
      </c>
      <c r="C179" s="73">
        <v>966</v>
      </c>
      <c r="D179" s="7">
        <f t="shared" ref="D179:D211" si="13">33000/12</f>
        <v>2750</v>
      </c>
      <c r="E179" s="73">
        <v>0</v>
      </c>
      <c r="F179" s="73">
        <v>130</v>
      </c>
      <c r="G179" s="73" t="s">
        <v>28</v>
      </c>
      <c r="H179" s="73">
        <v>10</v>
      </c>
      <c r="I179" s="73">
        <v>1084</v>
      </c>
      <c r="J179" s="73">
        <f t="shared" si="12"/>
        <v>3083.3333333333335</v>
      </c>
    </row>
    <row r="180" spans="1:10" x14ac:dyDescent="0.35">
      <c r="A180" s="73" t="s">
        <v>8</v>
      </c>
      <c r="B180" s="73">
        <v>12</v>
      </c>
      <c r="C180" s="73">
        <v>966</v>
      </c>
      <c r="D180" s="7">
        <f t="shared" si="13"/>
        <v>2750</v>
      </c>
      <c r="E180" s="73">
        <v>0</v>
      </c>
      <c r="F180" s="73">
        <v>131</v>
      </c>
      <c r="G180" s="73" t="s">
        <v>28</v>
      </c>
      <c r="H180" s="73">
        <v>10</v>
      </c>
      <c r="I180" s="73">
        <v>1084</v>
      </c>
      <c r="J180" s="73">
        <f t="shared" si="12"/>
        <v>3083.3333333333335</v>
      </c>
    </row>
    <row r="181" spans="1:10" x14ac:dyDescent="0.35">
      <c r="A181" s="73" t="s">
        <v>8</v>
      </c>
      <c r="B181" s="73">
        <v>12</v>
      </c>
      <c r="C181" s="73">
        <v>966</v>
      </c>
      <c r="D181" s="7">
        <f t="shared" si="13"/>
        <v>2750</v>
      </c>
      <c r="E181" s="73">
        <v>0</v>
      </c>
      <c r="F181" s="73">
        <v>132</v>
      </c>
      <c r="G181" s="73" t="s">
        <v>28</v>
      </c>
      <c r="H181" s="73">
        <v>10</v>
      </c>
      <c r="I181" s="73">
        <v>1084</v>
      </c>
      <c r="J181" s="73">
        <f t="shared" si="12"/>
        <v>3083.3333333333335</v>
      </c>
    </row>
    <row r="182" spans="1:10" x14ac:dyDescent="0.35">
      <c r="A182" s="73" t="s">
        <v>8</v>
      </c>
      <c r="B182" s="73">
        <v>12</v>
      </c>
      <c r="C182" s="73">
        <v>966</v>
      </c>
      <c r="D182" s="7">
        <f t="shared" si="13"/>
        <v>2750</v>
      </c>
      <c r="E182" s="73">
        <v>0</v>
      </c>
      <c r="F182" s="73">
        <v>133</v>
      </c>
      <c r="G182" s="73" t="s">
        <v>28</v>
      </c>
      <c r="H182" s="73">
        <v>11</v>
      </c>
      <c r="I182" s="73">
        <v>1127</v>
      </c>
      <c r="J182" s="73">
        <f>38000/12</f>
        <v>3166.6666666666665</v>
      </c>
    </row>
    <row r="183" spans="1:10" x14ac:dyDescent="0.35">
      <c r="A183" s="73" t="s">
        <v>8</v>
      </c>
      <c r="B183" s="73">
        <v>12</v>
      </c>
      <c r="C183" s="73">
        <v>966</v>
      </c>
      <c r="D183" s="7">
        <f t="shared" si="13"/>
        <v>2750</v>
      </c>
      <c r="E183" s="73">
        <v>0</v>
      </c>
      <c r="F183" s="73">
        <v>134</v>
      </c>
      <c r="G183" s="73" t="s">
        <v>28</v>
      </c>
      <c r="H183" s="73">
        <v>11</v>
      </c>
      <c r="I183" s="73">
        <v>1127</v>
      </c>
      <c r="J183" s="73">
        <f t="shared" ref="J183:J246" si="14">38000/12</f>
        <v>3166.6666666666665</v>
      </c>
    </row>
    <row r="184" spans="1:10" x14ac:dyDescent="0.35">
      <c r="A184" s="73" t="s">
        <v>8</v>
      </c>
      <c r="B184" s="73">
        <v>12</v>
      </c>
      <c r="C184" s="73">
        <v>966</v>
      </c>
      <c r="D184" s="7">
        <f t="shared" si="13"/>
        <v>2750</v>
      </c>
      <c r="E184" s="73">
        <v>0</v>
      </c>
      <c r="F184" s="73">
        <v>135</v>
      </c>
      <c r="G184" s="73" t="s">
        <v>28</v>
      </c>
      <c r="H184" s="73">
        <v>11</v>
      </c>
      <c r="I184" s="73">
        <v>1127</v>
      </c>
      <c r="J184" s="73">
        <f t="shared" si="14"/>
        <v>3166.6666666666665</v>
      </c>
    </row>
    <row r="185" spans="1:10" x14ac:dyDescent="0.35">
      <c r="A185" s="73" t="s">
        <v>8</v>
      </c>
      <c r="B185" s="73">
        <v>12</v>
      </c>
      <c r="C185" s="73">
        <v>966</v>
      </c>
      <c r="D185" s="7">
        <f t="shared" si="13"/>
        <v>2750</v>
      </c>
      <c r="E185" s="73">
        <v>0</v>
      </c>
      <c r="F185" s="73">
        <v>136</v>
      </c>
      <c r="G185" s="73" t="s">
        <v>28</v>
      </c>
      <c r="H185" s="73">
        <v>11</v>
      </c>
      <c r="I185" s="73">
        <v>1127</v>
      </c>
      <c r="J185" s="73">
        <f t="shared" si="14"/>
        <v>3166.6666666666665</v>
      </c>
    </row>
    <row r="186" spans="1:10" x14ac:dyDescent="0.35">
      <c r="A186" s="73" t="s">
        <v>8</v>
      </c>
      <c r="B186" s="73">
        <v>12</v>
      </c>
      <c r="C186" s="73">
        <v>966</v>
      </c>
      <c r="D186" s="7">
        <f t="shared" si="13"/>
        <v>2750</v>
      </c>
      <c r="E186" s="73">
        <v>0</v>
      </c>
      <c r="F186" s="73">
        <v>137</v>
      </c>
      <c r="G186" s="73" t="s">
        <v>28</v>
      </c>
      <c r="H186" s="73">
        <v>11</v>
      </c>
      <c r="I186" s="73">
        <v>1127</v>
      </c>
      <c r="J186" s="73">
        <f t="shared" si="14"/>
        <v>3166.6666666666665</v>
      </c>
    </row>
    <row r="187" spans="1:10" x14ac:dyDescent="0.35">
      <c r="A187" s="73" t="s">
        <v>8</v>
      </c>
      <c r="B187" s="73">
        <v>12</v>
      </c>
      <c r="C187" s="73">
        <v>966</v>
      </c>
      <c r="D187" s="7">
        <f t="shared" si="13"/>
        <v>2750</v>
      </c>
      <c r="E187" s="73">
        <v>0</v>
      </c>
      <c r="F187" s="73">
        <v>138</v>
      </c>
      <c r="G187" s="73" t="s">
        <v>28</v>
      </c>
      <c r="H187" s="73">
        <v>11</v>
      </c>
      <c r="I187" s="73">
        <v>1127</v>
      </c>
      <c r="J187" s="73">
        <f t="shared" si="14"/>
        <v>3166.6666666666665</v>
      </c>
    </row>
    <row r="188" spans="1:10" x14ac:dyDescent="0.35">
      <c r="A188" s="73" t="s">
        <v>8</v>
      </c>
      <c r="B188" s="73">
        <v>12</v>
      </c>
      <c r="C188" s="73">
        <v>966</v>
      </c>
      <c r="D188" s="7">
        <f t="shared" si="13"/>
        <v>2750</v>
      </c>
      <c r="E188" s="73">
        <v>0</v>
      </c>
      <c r="F188" s="73">
        <v>139</v>
      </c>
      <c r="G188" s="73" t="s">
        <v>28</v>
      </c>
      <c r="H188" s="73">
        <v>11</v>
      </c>
      <c r="I188" s="73">
        <v>1127</v>
      </c>
      <c r="J188" s="73">
        <f t="shared" si="14"/>
        <v>3166.6666666666665</v>
      </c>
    </row>
    <row r="189" spans="1:10" x14ac:dyDescent="0.35">
      <c r="A189" s="73" t="s">
        <v>8</v>
      </c>
      <c r="B189" s="73">
        <v>12</v>
      </c>
      <c r="C189" s="73">
        <v>966</v>
      </c>
      <c r="D189" s="7">
        <f t="shared" si="13"/>
        <v>2750</v>
      </c>
      <c r="E189" s="73">
        <v>0</v>
      </c>
      <c r="F189" s="73">
        <v>140</v>
      </c>
      <c r="G189" s="73" t="s">
        <v>28</v>
      </c>
      <c r="H189" s="73">
        <v>11</v>
      </c>
      <c r="I189" s="73">
        <v>1127</v>
      </c>
      <c r="J189" s="73">
        <f t="shared" si="14"/>
        <v>3166.6666666666665</v>
      </c>
    </row>
    <row r="190" spans="1:10" x14ac:dyDescent="0.35">
      <c r="A190" s="73" t="s">
        <v>8</v>
      </c>
      <c r="B190" s="73">
        <v>12</v>
      </c>
      <c r="C190" s="73">
        <v>966</v>
      </c>
      <c r="D190" s="7">
        <f t="shared" si="13"/>
        <v>2750</v>
      </c>
      <c r="E190" s="73">
        <v>0</v>
      </c>
      <c r="F190" s="73">
        <v>141</v>
      </c>
      <c r="G190" s="73" t="s">
        <v>28</v>
      </c>
      <c r="H190" s="73">
        <v>11</v>
      </c>
      <c r="I190" s="73">
        <v>1127</v>
      </c>
      <c r="J190" s="73">
        <f t="shared" si="14"/>
        <v>3166.6666666666665</v>
      </c>
    </row>
    <row r="191" spans="1:10" x14ac:dyDescent="0.35">
      <c r="A191" s="73" t="s">
        <v>8</v>
      </c>
      <c r="B191" s="73">
        <v>12</v>
      </c>
      <c r="C191" s="73">
        <v>966</v>
      </c>
      <c r="D191" s="7">
        <f t="shared" si="13"/>
        <v>2750</v>
      </c>
      <c r="E191" s="73">
        <v>0</v>
      </c>
      <c r="F191" s="73">
        <v>142</v>
      </c>
      <c r="G191" s="73" t="s">
        <v>28</v>
      </c>
      <c r="H191" s="73">
        <v>11</v>
      </c>
      <c r="I191" s="73">
        <v>1127</v>
      </c>
      <c r="J191" s="73">
        <f t="shared" si="14"/>
        <v>3166.6666666666665</v>
      </c>
    </row>
    <row r="192" spans="1:10" x14ac:dyDescent="0.35">
      <c r="A192" s="73" t="s">
        <v>8</v>
      </c>
      <c r="B192" s="73">
        <v>12</v>
      </c>
      <c r="C192" s="73">
        <v>966</v>
      </c>
      <c r="D192" s="7">
        <f t="shared" si="13"/>
        <v>2750</v>
      </c>
      <c r="E192" s="73">
        <v>0</v>
      </c>
      <c r="F192" s="73">
        <v>143</v>
      </c>
      <c r="G192" s="73" t="s">
        <v>28</v>
      </c>
      <c r="H192" s="73">
        <v>11</v>
      </c>
      <c r="I192" s="73">
        <v>1127</v>
      </c>
      <c r="J192" s="73">
        <f t="shared" si="14"/>
        <v>3166.6666666666665</v>
      </c>
    </row>
    <row r="193" spans="1:10" x14ac:dyDescent="0.35">
      <c r="A193" s="73" t="s">
        <v>8</v>
      </c>
      <c r="B193" s="73">
        <v>12</v>
      </c>
      <c r="C193" s="73">
        <v>966</v>
      </c>
      <c r="D193" s="7">
        <f t="shared" si="13"/>
        <v>2750</v>
      </c>
      <c r="E193" s="73">
        <v>0</v>
      </c>
      <c r="F193" s="73">
        <v>144</v>
      </c>
      <c r="G193" s="73" t="s">
        <v>28</v>
      </c>
      <c r="H193" s="73">
        <v>11</v>
      </c>
      <c r="I193" s="73">
        <v>1127</v>
      </c>
      <c r="J193" s="73">
        <f t="shared" si="14"/>
        <v>3166.6666666666665</v>
      </c>
    </row>
    <row r="194" spans="1:10" x14ac:dyDescent="0.35">
      <c r="A194" s="73" t="s">
        <v>8</v>
      </c>
      <c r="B194" s="73">
        <v>13</v>
      </c>
      <c r="C194" s="73">
        <v>995</v>
      </c>
      <c r="D194" s="7">
        <f t="shared" si="13"/>
        <v>2750</v>
      </c>
      <c r="E194" s="73">
        <v>0</v>
      </c>
      <c r="F194" s="73">
        <v>145</v>
      </c>
      <c r="G194" s="73" t="s">
        <v>28</v>
      </c>
      <c r="H194" s="73">
        <v>11</v>
      </c>
      <c r="I194" s="73">
        <v>1127</v>
      </c>
      <c r="J194" s="73">
        <f t="shared" si="14"/>
        <v>3166.6666666666665</v>
      </c>
    </row>
    <row r="195" spans="1:10" x14ac:dyDescent="0.35">
      <c r="A195" s="73" t="s">
        <v>8</v>
      </c>
      <c r="B195" s="73">
        <v>13</v>
      </c>
      <c r="C195" s="73">
        <v>995</v>
      </c>
      <c r="D195" s="7">
        <f t="shared" si="13"/>
        <v>2750</v>
      </c>
      <c r="E195" s="73">
        <v>0</v>
      </c>
      <c r="F195" s="73">
        <v>146</v>
      </c>
      <c r="G195" s="73" t="s">
        <v>28</v>
      </c>
      <c r="H195" s="73">
        <v>11</v>
      </c>
      <c r="I195" s="73">
        <v>1127</v>
      </c>
      <c r="J195" s="73">
        <f t="shared" si="14"/>
        <v>3166.6666666666665</v>
      </c>
    </row>
    <row r="196" spans="1:10" x14ac:dyDescent="0.35">
      <c r="A196" s="73" t="s">
        <v>8</v>
      </c>
      <c r="B196" s="73">
        <v>13</v>
      </c>
      <c r="C196" s="73">
        <v>995</v>
      </c>
      <c r="D196" s="7">
        <f t="shared" si="13"/>
        <v>2750</v>
      </c>
      <c r="E196" s="73">
        <v>0</v>
      </c>
      <c r="F196" s="73">
        <v>147</v>
      </c>
      <c r="G196" s="73" t="s">
        <v>28</v>
      </c>
      <c r="H196" s="73">
        <v>11</v>
      </c>
      <c r="I196" s="73">
        <v>1127</v>
      </c>
      <c r="J196" s="73">
        <f t="shared" si="14"/>
        <v>3166.6666666666665</v>
      </c>
    </row>
    <row r="197" spans="1:10" x14ac:dyDescent="0.35">
      <c r="A197" s="73" t="s">
        <v>8</v>
      </c>
      <c r="B197" s="73">
        <v>13</v>
      </c>
      <c r="C197" s="73">
        <v>995</v>
      </c>
      <c r="D197" s="7">
        <f t="shared" si="13"/>
        <v>2750</v>
      </c>
      <c r="E197" s="73">
        <v>0</v>
      </c>
      <c r="F197" s="73">
        <v>148</v>
      </c>
      <c r="G197" s="73" t="s">
        <v>28</v>
      </c>
      <c r="H197" s="73">
        <v>11</v>
      </c>
      <c r="I197" s="73">
        <v>1127</v>
      </c>
      <c r="J197" s="73">
        <f t="shared" si="14"/>
        <v>3166.6666666666665</v>
      </c>
    </row>
    <row r="198" spans="1:10" x14ac:dyDescent="0.35">
      <c r="A198" s="73" t="s">
        <v>8</v>
      </c>
      <c r="B198" s="73">
        <v>13</v>
      </c>
      <c r="C198" s="73">
        <v>995</v>
      </c>
      <c r="D198" s="7">
        <f t="shared" si="13"/>
        <v>2750</v>
      </c>
      <c r="E198" s="73">
        <v>0</v>
      </c>
      <c r="F198" s="73">
        <v>149</v>
      </c>
      <c r="G198" s="73" t="s">
        <v>28</v>
      </c>
      <c r="H198" s="73">
        <v>11</v>
      </c>
      <c r="I198" s="73">
        <v>1127</v>
      </c>
      <c r="J198" s="73">
        <f t="shared" si="14"/>
        <v>3166.6666666666665</v>
      </c>
    </row>
    <row r="199" spans="1:10" x14ac:dyDescent="0.35">
      <c r="A199" s="73" t="s">
        <v>8</v>
      </c>
      <c r="B199" s="73">
        <v>13</v>
      </c>
      <c r="C199" s="73">
        <v>995</v>
      </c>
      <c r="D199" s="7">
        <f t="shared" si="13"/>
        <v>2750</v>
      </c>
      <c r="E199" s="73">
        <v>0</v>
      </c>
      <c r="F199" s="73">
        <v>150</v>
      </c>
      <c r="G199" s="73" t="s">
        <v>28</v>
      </c>
      <c r="H199" s="73">
        <v>11</v>
      </c>
      <c r="I199" s="73">
        <v>1127</v>
      </c>
      <c r="J199" s="73">
        <f t="shared" si="14"/>
        <v>3166.6666666666665</v>
      </c>
    </row>
    <row r="200" spans="1:10" x14ac:dyDescent="0.35">
      <c r="A200" s="73" t="s">
        <v>8</v>
      </c>
      <c r="B200" s="73">
        <v>13</v>
      </c>
      <c r="C200" s="73">
        <v>995</v>
      </c>
      <c r="D200" s="7">
        <f t="shared" si="13"/>
        <v>2750</v>
      </c>
      <c r="E200" s="73">
        <v>0</v>
      </c>
      <c r="F200" s="73">
        <v>151</v>
      </c>
      <c r="G200" s="73" t="s">
        <v>28</v>
      </c>
      <c r="H200" s="73">
        <v>12</v>
      </c>
      <c r="I200" s="73">
        <v>1169</v>
      </c>
      <c r="J200" s="73">
        <f t="shared" si="14"/>
        <v>3166.6666666666665</v>
      </c>
    </row>
    <row r="201" spans="1:10" x14ac:dyDescent="0.35">
      <c r="A201" s="73" t="s">
        <v>8</v>
      </c>
      <c r="B201" s="73">
        <v>13</v>
      </c>
      <c r="C201" s="73">
        <v>995</v>
      </c>
      <c r="D201" s="7">
        <f t="shared" si="13"/>
        <v>2750</v>
      </c>
      <c r="E201" s="73">
        <v>0</v>
      </c>
      <c r="F201" s="73">
        <v>152</v>
      </c>
      <c r="G201" s="73" t="s">
        <v>28</v>
      </c>
      <c r="H201" s="73">
        <v>12</v>
      </c>
      <c r="I201" s="73">
        <v>1169</v>
      </c>
      <c r="J201" s="73">
        <f t="shared" si="14"/>
        <v>3166.6666666666665</v>
      </c>
    </row>
    <row r="202" spans="1:10" x14ac:dyDescent="0.35">
      <c r="A202" s="73" t="s">
        <v>8</v>
      </c>
      <c r="B202" s="73">
        <v>13</v>
      </c>
      <c r="C202" s="73">
        <v>995</v>
      </c>
      <c r="D202" s="7">
        <f t="shared" si="13"/>
        <v>2750</v>
      </c>
      <c r="E202" s="73">
        <v>0</v>
      </c>
      <c r="F202" s="73">
        <v>153</v>
      </c>
      <c r="G202" s="73" t="s">
        <v>28</v>
      </c>
      <c r="H202" s="73">
        <v>12</v>
      </c>
      <c r="I202" s="73">
        <v>1169</v>
      </c>
      <c r="J202" s="73">
        <f t="shared" si="14"/>
        <v>3166.6666666666665</v>
      </c>
    </row>
    <row r="203" spans="1:10" x14ac:dyDescent="0.35">
      <c r="A203" s="73" t="s">
        <v>8</v>
      </c>
      <c r="B203" s="73">
        <v>13</v>
      </c>
      <c r="C203" s="73">
        <v>995</v>
      </c>
      <c r="D203" s="7">
        <f t="shared" si="13"/>
        <v>2750</v>
      </c>
      <c r="E203" s="73">
        <v>0</v>
      </c>
      <c r="F203" s="73">
        <v>154</v>
      </c>
      <c r="G203" s="73" t="s">
        <v>28</v>
      </c>
      <c r="H203" s="73">
        <v>12</v>
      </c>
      <c r="I203" s="73">
        <v>1169</v>
      </c>
      <c r="J203" s="73">
        <f t="shared" si="14"/>
        <v>3166.6666666666665</v>
      </c>
    </row>
    <row r="204" spans="1:10" x14ac:dyDescent="0.35">
      <c r="A204" s="73" t="s">
        <v>8</v>
      </c>
      <c r="B204" s="73">
        <v>13</v>
      </c>
      <c r="C204" s="73">
        <v>995</v>
      </c>
      <c r="D204" s="7">
        <f t="shared" si="13"/>
        <v>2750</v>
      </c>
      <c r="E204" s="73">
        <v>0</v>
      </c>
      <c r="F204" s="73">
        <v>155</v>
      </c>
      <c r="G204" s="73" t="s">
        <v>28</v>
      </c>
      <c r="H204" s="73">
        <v>12</v>
      </c>
      <c r="I204" s="73">
        <v>1169</v>
      </c>
      <c r="J204" s="73">
        <f t="shared" si="14"/>
        <v>3166.6666666666665</v>
      </c>
    </row>
    <row r="205" spans="1:10" x14ac:dyDescent="0.35">
      <c r="A205" s="73" t="s">
        <v>8</v>
      </c>
      <c r="B205" s="73">
        <v>13</v>
      </c>
      <c r="C205" s="73">
        <v>995</v>
      </c>
      <c r="D205" s="7">
        <f t="shared" si="13"/>
        <v>2750</v>
      </c>
      <c r="E205" s="73">
        <v>0</v>
      </c>
      <c r="F205" s="73">
        <v>156</v>
      </c>
      <c r="G205" s="73" t="s">
        <v>28</v>
      </c>
      <c r="H205" s="73">
        <v>12</v>
      </c>
      <c r="I205" s="73">
        <v>1169</v>
      </c>
      <c r="J205" s="73">
        <f t="shared" si="14"/>
        <v>3166.6666666666665</v>
      </c>
    </row>
    <row r="206" spans="1:10" x14ac:dyDescent="0.35">
      <c r="A206" s="73" t="s">
        <v>8</v>
      </c>
      <c r="B206" s="73">
        <v>13</v>
      </c>
      <c r="C206" s="73">
        <v>995</v>
      </c>
      <c r="D206" s="7">
        <f t="shared" si="13"/>
        <v>2750</v>
      </c>
      <c r="E206" s="73">
        <v>0</v>
      </c>
      <c r="F206" s="73">
        <v>157</v>
      </c>
      <c r="G206" s="73" t="s">
        <v>28</v>
      </c>
      <c r="H206" s="73">
        <v>12</v>
      </c>
      <c r="I206" s="73">
        <v>1169</v>
      </c>
      <c r="J206" s="73">
        <f t="shared" si="14"/>
        <v>3166.6666666666665</v>
      </c>
    </row>
    <row r="207" spans="1:10" x14ac:dyDescent="0.35">
      <c r="A207" s="73" t="s">
        <v>8</v>
      </c>
      <c r="B207" s="73">
        <v>13</v>
      </c>
      <c r="C207" s="73">
        <v>995</v>
      </c>
      <c r="D207" s="7">
        <f t="shared" si="13"/>
        <v>2750</v>
      </c>
      <c r="E207" s="73">
        <v>0</v>
      </c>
      <c r="F207" s="73">
        <v>158</v>
      </c>
      <c r="G207" s="73" t="s">
        <v>28</v>
      </c>
      <c r="H207" s="73">
        <v>12</v>
      </c>
      <c r="I207" s="73">
        <v>1169</v>
      </c>
      <c r="J207" s="73">
        <f t="shared" si="14"/>
        <v>3166.6666666666665</v>
      </c>
    </row>
    <row r="208" spans="1:10" x14ac:dyDescent="0.35">
      <c r="A208" s="73" t="s">
        <v>8</v>
      </c>
      <c r="B208" s="73">
        <v>13</v>
      </c>
      <c r="C208" s="73">
        <v>995</v>
      </c>
      <c r="D208" s="7">
        <f t="shared" si="13"/>
        <v>2750</v>
      </c>
      <c r="E208" s="73">
        <v>0</v>
      </c>
      <c r="F208" s="73">
        <v>159</v>
      </c>
      <c r="G208" s="73" t="s">
        <v>28</v>
      </c>
      <c r="H208" s="73">
        <v>12</v>
      </c>
      <c r="I208" s="73">
        <v>1169</v>
      </c>
      <c r="J208" s="73">
        <f t="shared" si="14"/>
        <v>3166.6666666666665</v>
      </c>
    </row>
    <row r="209" spans="1:10" x14ac:dyDescent="0.35">
      <c r="A209" s="73" t="s">
        <v>8</v>
      </c>
      <c r="B209" s="73">
        <v>13</v>
      </c>
      <c r="C209" s="73">
        <v>995</v>
      </c>
      <c r="D209" s="7">
        <f t="shared" si="13"/>
        <v>2750</v>
      </c>
      <c r="E209" s="73">
        <v>0</v>
      </c>
      <c r="F209" s="73">
        <v>160</v>
      </c>
      <c r="G209" s="73" t="s">
        <v>28</v>
      </c>
      <c r="H209" s="73">
        <v>12</v>
      </c>
      <c r="I209" s="73">
        <v>1169</v>
      </c>
      <c r="J209" s="73">
        <f t="shared" si="14"/>
        <v>3166.6666666666665</v>
      </c>
    </row>
    <row r="210" spans="1:10" x14ac:dyDescent="0.35">
      <c r="A210" s="73" t="s">
        <v>8</v>
      </c>
      <c r="B210" s="73">
        <v>13</v>
      </c>
      <c r="C210" s="73">
        <v>995</v>
      </c>
      <c r="D210" s="7">
        <f t="shared" si="13"/>
        <v>2750</v>
      </c>
      <c r="E210" s="73">
        <v>0</v>
      </c>
      <c r="F210" s="73">
        <v>161</v>
      </c>
      <c r="G210" s="73" t="s">
        <v>28</v>
      </c>
      <c r="H210" s="73">
        <v>12</v>
      </c>
      <c r="I210" s="73">
        <v>1169</v>
      </c>
      <c r="J210" s="73">
        <f t="shared" si="14"/>
        <v>3166.6666666666665</v>
      </c>
    </row>
    <row r="211" spans="1:10" x14ac:dyDescent="0.35">
      <c r="A211" s="73" t="s">
        <v>8</v>
      </c>
      <c r="B211" s="73">
        <v>13</v>
      </c>
      <c r="C211" s="73">
        <v>995</v>
      </c>
      <c r="D211" s="7">
        <f t="shared" si="13"/>
        <v>2750</v>
      </c>
      <c r="E211" s="73">
        <v>0</v>
      </c>
      <c r="F211" s="73">
        <v>162</v>
      </c>
      <c r="G211" s="73" t="s">
        <v>28</v>
      </c>
      <c r="H211" s="73">
        <v>12</v>
      </c>
      <c r="I211" s="73">
        <v>1169</v>
      </c>
      <c r="J211" s="73">
        <f t="shared" si="14"/>
        <v>3166.6666666666665</v>
      </c>
    </row>
    <row r="212" spans="1:10" x14ac:dyDescent="0.35">
      <c r="E212" s="73"/>
      <c r="F212" s="73"/>
      <c r="G212" s="73" t="s">
        <v>28</v>
      </c>
      <c r="H212" s="73">
        <v>12</v>
      </c>
      <c r="I212" s="73">
        <v>1169</v>
      </c>
      <c r="J212" s="73">
        <f t="shared" si="14"/>
        <v>3166.6666666666665</v>
      </c>
    </row>
    <row r="213" spans="1:10" x14ac:dyDescent="0.35">
      <c r="G213" s="73" t="s">
        <v>28</v>
      </c>
      <c r="H213" s="73">
        <v>12</v>
      </c>
      <c r="I213" s="73">
        <v>1169</v>
      </c>
      <c r="J213" s="73">
        <f t="shared" si="14"/>
        <v>3166.6666666666665</v>
      </c>
    </row>
    <row r="214" spans="1:10" x14ac:dyDescent="0.35">
      <c r="G214" s="73" t="s">
        <v>28</v>
      </c>
      <c r="H214" s="73">
        <v>12</v>
      </c>
      <c r="I214" s="73">
        <v>1169</v>
      </c>
      <c r="J214" s="73">
        <f t="shared" si="14"/>
        <v>3166.6666666666665</v>
      </c>
    </row>
    <row r="215" spans="1:10" x14ac:dyDescent="0.35">
      <c r="G215" s="73" t="s">
        <v>28</v>
      </c>
      <c r="H215" s="73">
        <v>12</v>
      </c>
      <c r="I215" s="73">
        <v>1169</v>
      </c>
      <c r="J215" s="73">
        <f t="shared" si="14"/>
        <v>3166.6666666666665</v>
      </c>
    </row>
    <row r="216" spans="1:10" x14ac:dyDescent="0.35">
      <c r="G216" s="73" t="s">
        <v>28</v>
      </c>
      <c r="H216" s="73">
        <v>12</v>
      </c>
      <c r="I216" s="73">
        <v>1169</v>
      </c>
      <c r="J216" s="73">
        <f t="shared" si="14"/>
        <v>3166.6666666666665</v>
      </c>
    </row>
    <row r="217" spans="1:10" x14ac:dyDescent="0.35">
      <c r="G217" s="73" t="s">
        <v>28</v>
      </c>
      <c r="H217" s="73">
        <v>12</v>
      </c>
      <c r="I217" s="73">
        <v>1169</v>
      </c>
      <c r="J217" s="73">
        <f t="shared" si="14"/>
        <v>3166.6666666666665</v>
      </c>
    </row>
    <row r="218" spans="1:10" x14ac:dyDescent="0.35">
      <c r="G218" s="73" t="s">
        <v>28</v>
      </c>
      <c r="H218" s="73">
        <v>13</v>
      </c>
      <c r="I218" s="73">
        <v>1210</v>
      </c>
      <c r="J218" s="73">
        <f t="shared" si="14"/>
        <v>3166.6666666666665</v>
      </c>
    </row>
    <row r="219" spans="1:10" x14ac:dyDescent="0.35">
      <c r="G219" s="73" t="s">
        <v>28</v>
      </c>
      <c r="H219" s="73">
        <v>13</v>
      </c>
      <c r="I219" s="73">
        <v>1210</v>
      </c>
      <c r="J219" s="73">
        <f t="shared" si="14"/>
        <v>3166.6666666666665</v>
      </c>
    </row>
    <row r="220" spans="1:10" x14ac:dyDescent="0.35">
      <c r="G220" s="73" t="s">
        <v>28</v>
      </c>
      <c r="H220" s="73">
        <v>13</v>
      </c>
      <c r="I220" s="73">
        <v>1210</v>
      </c>
      <c r="J220" s="73">
        <f t="shared" si="14"/>
        <v>3166.6666666666665</v>
      </c>
    </row>
    <row r="221" spans="1:10" x14ac:dyDescent="0.35">
      <c r="G221" s="73" t="s">
        <v>28</v>
      </c>
      <c r="H221" s="73">
        <v>13</v>
      </c>
      <c r="I221" s="73">
        <v>1210</v>
      </c>
      <c r="J221" s="73">
        <f t="shared" si="14"/>
        <v>3166.6666666666665</v>
      </c>
    </row>
    <row r="222" spans="1:10" x14ac:dyDescent="0.35">
      <c r="G222" s="73" t="s">
        <v>28</v>
      </c>
      <c r="H222" s="73">
        <v>13</v>
      </c>
      <c r="I222" s="73">
        <v>1210</v>
      </c>
      <c r="J222" s="73">
        <f t="shared" si="14"/>
        <v>3166.6666666666665</v>
      </c>
    </row>
    <row r="223" spans="1:10" x14ac:dyDescent="0.35">
      <c r="G223" s="73" t="s">
        <v>28</v>
      </c>
      <c r="H223" s="73">
        <v>13</v>
      </c>
      <c r="I223" s="73">
        <v>1210</v>
      </c>
      <c r="J223" s="73">
        <f t="shared" si="14"/>
        <v>3166.6666666666665</v>
      </c>
    </row>
    <row r="224" spans="1:10" x14ac:dyDescent="0.35">
      <c r="G224" s="73" t="s">
        <v>28</v>
      </c>
      <c r="H224" s="73">
        <v>13</v>
      </c>
      <c r="I224" s="73">
        <v>1210</v>
      </c>
      <c r="J224" s="73">
        <f t="shared" si="14"/>
        <v>3166.6666666666665</v>
      </c>
    </row>
    <row r="225" spans="7:10" x14ac:dyDescent="0.35">
      <c r="G225" s="73" t="s">
        <v>28</v>
      </c>
      <c r="H225" s="73">
        <v>13</v>
      </c>
      <c r="I225" s="73">
        <v>1210</v>
      </c>
      <c r="J225" s="73">
        <f t="shared" si="14"/>
        <v>3166.6666666666665</v>
      </c>
    </row>
    <row r="226" spans="7:10" x14ac:dyDescent="0.35">
      <c r="G226" s="73" t="s">
        <v>28</v>
      </c>
      <c r="H226" s="73">
        <v>13</v>
      </c>
      <c r="I226" s="73">
        <v>1210</v>
      </c>
      <c r="J226" s="73">
        <f t="shared" si="14"/>
        <v>3166.6666666666665</v>
      </c>
    </row>
    <row r="227" spans="7:10" x14ac:dyDescent="0.35">
      <c r="G227" s="73" t="s">
        <v>28</v>
      </c>
      <c r="H227" s="73">
        <v>13</v>
      </c>
      <c r="I227" s="73">
        <v>1210</v>
      </c>
      <c r="J227" s="73">
        <f t="shared" si="14"/>
        <v>3166.6666666666665</v>
      </c>
    </row>
    <row r="228" spans="7:10" x14ac:dyDescent="0.35">
      <c r="G228" s="73" t="s">
        <v>28</v>
      </c>
      <c r="H228" s="73">
        <v>13</v>
      </c>
      <c r="I228" s="73">
        <v>1210</v>
      </c>
      <c r="J228" s="73">
        <f t="shared" si="14"/>
        <v>3166.6666666666665</v>
      </c>
    </row>
    <row r="229" spans="7:10" x14ac:dyDescent="0.35">
      <c r="G229" s="73" t="s">
        <v>28</v>
      </c>
      <c r="H229" s="73">
        <v>13</v>
      </c>
      <c r="I229" s="73">
        <v>1210</v>
      </c>
      <c r="J229" s="73">
        <f t="shared" si="14"/>
        <v>3166.6666666666665</v>
      </c>
    </row>
    <row r="230" spans="7:10" x14ac:dyDescent="0.35">
      <c r="G230" s="73" t="s">
        <v>28</v>
      </c>
      <c r="H230" s="73">
        <v>13</v>
      </c>
      <c r="I230" s="73">
        <v>1210</v>
      </c>
      <c r="J230" s="73">
        <f t="shared" si="14"/>
        <v>3166.6666666666665</v>
      </c>
    </row>
    <row r="231" spans="7:10" x14ac:dyDescent="0.35">
      <c r="G231" s="73" t="s">
        <v>28</v>
      </c>
      <c r="H231" s="73">
        <v>13</v>
      </c>
      <c r="I231" s="73">
        <v>1210</v>
      </c>
      <c r="J231" s="73">
        <f t="shared" si="14"/>
        <v>3166.6666666666665</v>
      </c>
    </row>
    <row r="232" spans="7:10" x14ac:dyDescent="0.35">
      <c r="G232" s="73" t="s">
        <v>28</v>
      </c>
      <c r="H232" s="73">
        <v>13</v>
      </c>
      <c r="I232" s="73">
        <v>1210</v>
      </c>
      <c r="J232" s="73">
        <f t="shared" si="14"/>
        <v>3166.6666666666665</v>
      </c>
    </row>
    <row r="233" spans="7:10" x14ac:dyDescent="0.35">
      <c r="G233" s="73" t="s">
        <v>28</v>
      </c>
      <c r="H233" s="73">
        <v>13</v>
      </c>
      <c r="I233" s="73">
        <v>1210</v>
      </c>
      <c r="J233" s="73">
        <f t="shared" si="14"/>
        <v>3166.6666666666665</v>
      </c>
    </row>
    <row r="234" spans="7:10" x14ac:dyDescent="0.35">
      <c r="G234" s="73" t="s">
        <v>28</v>
      </c>
      <c r="H234" s="73">
        <v>13</v>
      </c>
      <c r="I234" s="73">
        <v>1210</v>
      </c>
      <c r="J234" s="73">
        <f t="shared" si="14"/>
        <v>3166.6666666666665</v>
      </c>
    </row>
    <row r="235" spans="7:10" x14ac:dyDescent="0.35">
      <c r="G235" s="73" t="s">
        <v>28</v>
      </c>
      <c r="H235" s="73">
        <v>13</v>
      </c>
      <c r="I235" s="73">
        <v>1210</v>
      </c>
      <c r="J235" s="73">
        <f t="shared" si="14"/>
        <v>3166.6666666666665</v>
      </c>
    </row>
    <row r="236" spans="7:10" x14ac:dyDescent="0.35">
      <c r="G236" s="73" t="s">
        <v>28</v>
      </c>
      <c r="H236" s="73">
        <v>14</v>
      </c>
      <c r="I236" s="73">
        <v>1244</v>
      </c>
      <c r="J236" s="73">
        <f t="shared" si="14"/>
        <v>3166.6666666666665</v>
      </c>
    </row>
    <row r="237" spans="7:10" x14ac:dyDescent="0.35">
      <c r="G237" s="73" t="s">
        <v>28</v>
      </c>
      <c r="H237" s="73">
        <v>14</v>
      </c>
      <c r="I237" s="73">
        <v>1244</v>
      </c>
      <c r="J237" s="73">
        <f t="shared" si="14"/>
        <v>3166.6666666666665</v>
      </c>
    </row>
    <row r="238" spans="7:10" x14ac:dyDescent="0.35">
      <c r="G238" s="73" t="s">
        <v>28</v>
      </c>
      <c r="H238" s="73">
        <v>14</v>
      </c>
      <c r="I238" s="73">
        <v>1244</v>
      </c>
      <c r="J238" s="73">
        <f t="shared" si="14"/>
        <v>3166.6666666666665</v>
      </c>
    </row>
    <row r="239" spans="7:10" x14ac:dyDescent="0.35">
      <c r="G239" s="73" t="s">
        <v>28</v>
      </c>
      <c r="H239" s="73">
        <v>14</v>
      </c>
      <c r="I239" s="73">
        <v>1244</v>
      </c>
      <c r="J239" s="73">
        <f t="shared" si="14"/>
        <v>3166.6666666666665</v>
      </c>
    </row>
    <row r="240" spans="7:10" x14ac:dyDescent="0.35">
      <c r="G240" s="73" t="s">
        <v>28</v>
      </c>
      <c r="H240" s="73">
        <v>14</v>
      </c>
      <c r="I240" s="73">
        <v>1244</v>
      </c>
      <c r="J240" s="73">
        <f t="shared" si="14"/>
        <v>3166.6666666666665</v>
      </c>
    </row>
    <row r="241" spans="7:10" x14ac:dyDescent="0.35">
      <c r="G241" s="73" t="s">
        <v>28</v>
      </c>
      <c r="H241" s="73">
        <v>14</v>
      </c>
      <c r="I241" s="73">
        <v>1244</v>
      </c>
      <c r="J241" s="73">
        <f t="shared" si="14"/>
        <v>3166.6666666666665</v>
      </c>
    </row>
    <row r="242" spans="7:10" x14ac:dyDescent="0.35">
      <c r="G242" s="73" t="s">
        <v>28</v>
      </c>
      <c r="H242" s="73">
        <v>14</v>
      </c>
      <c r="I242" s="73">
        <v>1244</v>
      </c>
      <c r="J242" s="73">
        <f t="shared" si="14"/>
        <v>3166.6666666666665</v>
      </c>
    </row>
    <row r="243" spans="7:10" x14ac:dyDescent="0.35">
      <c r="G243" s="73" t="s">
        <v>28</v>
      </c>
      <c r="H243" s="73">
        <v>14</v>
      </c>
      <c r="I243" s="73">
        <v>1244</v>
      </c>
      <c r="J243" s="73">
        <f t="shared" si="14"/>
        <v>3166.6666666666665</v>
      </c>
    </row>
    <row r="244" spans="7:10" x14ac:dyDescent="0.35">
      <c r="G244" s="73" t="s">
        <v>28</v>
      </c>
      <c r="H244" s="73">
        <v>14</v>
      </c>
      <c r="I244" s="73">
        <v>1244</v>
      </c>
      <c r="J244" s="73">
        <f t="shared" si="14"/>
        <v>3166.6666666666665</v>
      </c>
    </row>
    <row r="245" spans="7:10" x14ac:dyDescent="0.35">
      <c r="G245" s="73" t="s">
        <v>28</v>
      </c>
      <c r="H245" s="73">
        <v>14</v>
      </c>
      <c r="I245" s="73">
        <v>1244</v>
      </c>
      <c r="J245" s="73">
        <f t="shared" si="14"/>
        <v>3166.6666666666665</v>
      </c>
    </row>
    <row r="246" spans="7:10" x14ac:dyDescent="0.35">
      <c r="G246" s="73" t="s">
        <v>28</v>
      </c>
      <c r="H246" s="73">
        <v>14</v>
      </c>
      <c r="I246" s="73">
        <v>1244</v>
      </c>
      <c r="J246" s="73">
        <f t="shared" si="14"/>
        <v>3166.6666666666665</v>
      </c>
    </row>
    <row r="247" spans="7:10" x14ac:dyDescent="0.35">
      <c r="G247" s="73" t="s">
        <v>28</v>
      </c>
      <c r="H247" s="73">
        <v>14</v>
      </c>
      <c r="I247" s="73">
        <v>1244</v>
      </c>
      <c r="J247" s="73">
        <f t="shared" ref="J247:J310" si="15">38000/12</f>
        <v>3166.6666666666665</v>
      </c>
    </row>
    <row r="248" spans="7:10" x14ac:dyDescent="0.35">
      <c r="G248" s="73" t="s">
        <v>28</v>
      </c>
      <c r="H248" s="73">
        <v>14</v>
      </c>
      <c r="I248" s="73">
        <v>1244</v>
      </c>
      <c r="J248" s="73">
        <f t="shared" si="15"/>
        <v>3166.6666666666665</v>
      </c>
    </row>
    <row r="249" spans="7:10" x14ac:dyDescent="0.35">
      <c r="G249" s="73" t="s">
        <v>28</v>
      </c>
      <c r="H249" s="73">
        <v>14</v>
      </c>
      <c r="I249" s="73">
        <v>1244</v>
      </c>
      <c r="J249" s="73">
        <f t="shared" si="15"/>
        <v>3166.6666666666665</v>
      </c>
    </row>
    <row r="250" spans="7:10" x14ac:dyDescent="0.35">
      <c r="G250" s="73" t="s">
        <v>28</v>
      </c>
      <c r="H250" s="73">
        <v>14</v>
      </c>
      <c r="I250" s="73">
        <v>1244</v>
      </c>
      <c r="J250" s="73">
        <f t="shared" si="15"/>
        <v>3166.6666666666665</v>
      </c>
    </row>
    <row r="251" spans="7:10" x14ac:dyDescent="0.35">
      <c r="G251" s="73" t="s">
        <v>28</v>
      </c>
      <c r="H251" s="73">
        <v>14</v>
      </c>
      <c r="I251" s="73">
        <v>1244</v>
      </c>
      <c r="J251" s="73">
        <f t="shared" si="15"/>
        <v>3166.6666666666665</v>
      </c>
    </row>
    <row r="252" spans="7:10" x14ac:dyDescent="0.35">
      <c r="G252" s="73" t="s">
        <v>28</v>
      </c>
      <c r="H252" s="73">
        <v>14</v>
      </c>
      <c r="I252" s="73">
        <v>1244</v>
      </c>
      <c r="J252" s="73">
        <f t="shared" si="15"/>
        <v>3166.6666666666665</v>
      </c>
    </row>
    <row r="253" spans="7:10" x14ac:dyDescent="0.35">
      <c r="G253" s="73" t="s">
        <v>28</v>
      </c>
      <c r="H253" s="73">
        <v>14</v>
      </c>
      <c r="I253" s="73">
        <v>1244</v>
      </c>
      <c r="J253" s="73">
        <f t="shared" si="15"/>
        <v>3166.6666666666665</v>
      </c>
    </row>
    <row r="254" spans="7:10" x14ac:dyDescent="0.35">
      <c r="G254" s="73" t="s">
        <v>28</v>
      </c>
      <c r="H254" s="73">
        <v>15</v>
      </c>
      <c r="I254" s="73">
        <v>1271</v>
      </c>
      <c r="J254" s="73">
        <f t="shared" si="15"/>
        <v>3166.6666666666665</v>
      </c>
    </row>
    <row r="255" spans="7:10" x14ac:dyDescent="0.35">
      <c r="G255" s="73" t="s">
        <v>28</v>
      </c>
      <c r="H255" s="73">
        <v>15</v>
      </c>
      <c r="I255" s="73">
        <v>1271</v>
      </c>
      <c r="J255" s="73">
        <f t="shared" si="15"/>
        <v>3166.6666666666665</v>
      </c>
    </row>
    <row r="256" spans="7:10" x14ac:dyDescent="0.35">
      <c r="G256" s="73" t="s">
        <v>28</v>
      </c>
      <c r="H256" s="73">
        <v>15</v>
      </c>
      <c r="I256" s="73">
        <v>1271</v>
      </c>
      <c r="J256" s="73">
        <f t="shared" si="15"/>
        <v>3166.6666666666665</v>
      </c>
    </row>
    <row r="257" spans="7:10" x14ac:dyDescent="0.35">
      <c r="G257" s="73" t="s">
        <v>28</v>
      </c>
      <c r="H257" s="73">
        <v>15</v>
      </c>
      <c r="I257" s="73">
        <v>1271</v>
      </c>
      <c r="J257" s="73">
        <f t="shared" si="15"/>
        <v>3166.6666666666665</v>
      </c>
    </row>
    <row r="258" spans="7:10" x14ac:dyDescent="0.35">
      <c r="G258" s="73" t="s">
        <v>28</v>
      </c>
      <c r="H258" s="73">
        <v>15</v>
      </c>
      <c r="I258" s="73">
        <v>1271</v>
      </c>
      <c r="J258" s="73">
        <f t="shared" si="15"/>
        <v>3166.6666666666665</v>
      </c>
    </row>
    <row r="259" spans="7:10" x14ac:dyDescent="0.35">
      <c r="G259" s="73" t="s">
        <v>28</v>
      </c>
      <c r="H259" s="73">
        <v>15</v>
      </c>
      <c r="I259" s="73">
        <v>1271</v>
      </c>
      <c r="J259" s="73">
        <f t="shared" si="15"/>
        <v>3166.6666666666665</v>
      </c>
    </row>
    <row r="260" spans="7:10" x14ac:dyDescent="0.35">
      <c r="G260" s="73" t="s">
        <v>28</v>
      </c>
      <c r="H260" s="73">
        <v>15</v>
      </c>
      <c r="I260" s="73">
        <v>1271</v>
      </c>
      <c r="J260" s="73">
        <f t="shared" si="15"/>
        <v>3166.6666666666665</v>
      </c>
    </row>
    <row r="261" spans="7:10" x14ac:dyDescent="0.35">
      <c r="G261" s="73" t="s">
        <v>28</v>
      </c>
      <c r="H261" s="73">
        <v>15</v>
      </c>
      <c r="I261" s="73">
        <v>1271</v>
      </c>
      <c r="J261" s="73">
        <f t="shared" si="15"/>
        <v>3166.6666666666665</v>
      </c>
    </row>
    <row r="262" spans="7:10" x14ac:dyDescent="0.35">
      <c r="G262" s="73" t="s">
        <v>28</v>
      </c>
      <c r="H262" s="73">
        <v>15</v>
      </c>
      <c r="I262" s="73">
        <v>1271</v>
      </c>
      <c r="J262" s="73">
        <f t="shared" si="15"/>
        <v>3166.6666666666665</v>
      </c>
    </row>
    <row r="263" spans="7:10" x14ac:dyDescent="0.35">
      <c r="G263" s="73" t="s">
        <v>28</v>
      </c>
      <c r="H263" s="73">
        <v>15</v>
      </c>
      <c r="I263" s="73">
        <v>1271</v>
      </c>
      <c r="J263" s="73">
        <f t="shared" si="15"/>
        <v>3166.6666666666665</v>
      </c>
    </row>
    <row r="264" spans="7:10" x14ac:dyDescent="0.35">
      <c r="G264" s="73" t="s">
        <v>28</v>
      </c>
      <c r="H264" s="73">
        <v>15</v>
      </c>
      <c r="I264" s="73">
        <v>1271</v>
      </c>
      <c r="J264" s="73">
        <f t="shared" si="15"/>
        <v>3166.6666666666665</v>
      </c>
    </row>
    <row r="265" spans="7:10" x14ac:dyDescent="0.35">
      <c r="G265" s="73" t="s">
        <v>28</v>
      </c>
      <c r="H265" s="73">
        <v>15</v>
      </c>
      <c r="I265" s="73">
        <v>1271</v>
      </c>
      <c r="J265" s="73">
        <f t="shared" si="15"/>
        <v>3166.6666666666665</v>
      </c>
    </row>
    <row r="266" spans="7:10" x14ac:dyDescent="0.35">
      <c r="G266" s="73" t="s">
        <v>28</v>
      </c>
      <c r="H266" s="73">
        <v>15</v>
      </c>
      <c r="I266" s="73">
        <v>1271</v>
      </c>
      <c r="J266" s="73">
        <f t="shared" si="15"/>
        <v>3166.6666666666665</v>
      </c>
    </row>
    <row r="267" spans="7:10" x14ac:dyDescent="0.35">
      <c r="G267" s="73" t="s">
        <v>28</v>
      </c>
      <c r="H267" s="73">
        <v>15</v>
      </c>
      <c r="I267" s="73">
        <v>1271</v>
      </c>
      <c r="J267" s="73">
        <f t="shared" si="15"/>
        <v>3166.6666666666665</v>
      </c>
    </row>
    <row r="268" spans="7:10" x14ac:dyDescent="0.35">
      <c r="G268" s="73" t="s">
        <v>28</v>
      </c>
      <c r="H268" s="73">
        <v>15</v>
      </c>
      <c r="I268" s="73">
        <v>1271</v>
      </c>
      <c r="J268" s="73">
        <f t="shared" si="15"/>
        <v>3166.6666666666665</v>
      </c>
    </row>
    <row r="269" spans="7:10" x14ac:dyDescent="0.35">
      <c r="G269" s="73" t="s">
        <v>28</v>
      </c>
      <c r="H269" s="73">
        <v>15</v>
      </c>
      <c r="I269" s="73">
        <v>1271</v>
      </c>
      <c r="J269" s="73">
        <f t="shared" si="15"/>
        <v>3166.6666666666665</v>
      </c>
    </row>
    <row r="270" spans="7:10" x14ac:dyDescent="0.35">
      <c r="G270" s="73" t="s">
        <v>28</v>
      </c>
      <c r="H270" s="73">
        <v>15</v>
      </c>
      <c r="I270" s="73">
        <v>1271</v>
      </c>
      <c r="J270" s="73">
        <f t="shared" si="15"/>
        <v>3166.6666666666665</v>
      </c>
    </row>
    <row r="271" spans="7:10" x14ac:dyDescent="0.35">
      <c r="G271" s="73" t="s">
        <v>28</v>
      </c>
      <c r="H271" s="73">
        <v>15</v>
      </c>
      <c r="I271" s="73">
        <v>1271</v>
      </c>
      <c r="J271" s="73">
        <f t="shared" si="15"/>
        <v>3166.6666666666665</v>
      </c>
    </row>
    <row r="272" spans="7:10" x14ac:dyDescent="0.35">
      <c r="G272" s="73" t="s">
        <v>28</v>
      </c>
      <c r="H272" s="73">
        <v>16</v>
      </c>
      <c r="I272" s="73">
        <v>1293</v>
      </c>
      <c r="J272" s="73">
        <f t="shared" si="15"/>
        <v>3166.6666666666665</v>
      </c>
    </row>
    <row r="273" spans="7:10" x14ac:dyDescent="0.35">
      <c r="G273" s="73" t="s">
        <v>28</v>
      </c>
      <c r="H273" s="73">
        <v>16</v>
      </c>
      <c r="I273" s="73">
        <v>1293</v>
      </c>
      <c r="J273" s="73">
        <f t="shared" si="15"/>
        <v>3166.6666666666665</v>
      </c>
    </row>
    <row r="274" spans="7:10" x14ac:dyDescent="0.35">
      <c r="G274" s="73" t="s">
        <v>28</v>
      </c>
      <c r="H274" s="73">
        <v>16</v>
      </c>
      <c r="I274" s="73">
        <v>1293</v>
      </c>
      <c r="J274" s="73">
        <f t="shared" si="15"/>
        <v>3166.6666666666665</v>
      </c>
    </row>
    <row r="275" spans="7:10" x14ac:dyDescent="0.35">
      <c r="G275" s="73" t="s">
        <v>28</v>
      </c>
      <c r="H275" s="73">
        <v>16</v>
      </c>
      <c r="I275" s="73">
        <v>1293</v>
      </c>
      <c r="J275" s="73">
        <f t="shared" si="15"/>
        <v>3166.6666666666665</v>
      </c>
    </row>
    <row r="276" spans="7:10" x14ac:dyDescent="0.35">
      <c r="G276" s="73" t="s">
        <v>28</v>
      </c>
      <c r="H276" s="73">
        <v>16</v>
      </c>
      <c r="I276" s="73">
        <v>1293</v>
      </c>
      <c r="J276" s="73">
        <f t="shared" si="15"/>
        <v>3166.6666666666665</v>
      </c>
    </row>
    <row r="277" spans="7:10" x14ac:dyDescent="0.35">
      <c r="G277" s="73" t="s">
        <v>28</v>
      </c>
      <c r="H277" s="73">
        <v>16</v>
      </c>
      <c r="I277" s="73">
        <v>1293</v>
      </c>
      <c r="J277" s="73">
        <f t="shared" si="15"/>
        <v>3166.6666666666665</v>
      </c>
    </row>
    <row r="278" spans="7:10" x14ac:dyDescent="0.35">
      <c r="G278" s="73" t="s">
        <v>28</v>
      </c>
      <c r="H278" s="73">
        <v>16</v>
      </c>
      <c r="I278" s="73">
        <v>1293</v>
      </c>
      <c r="J278" s="73">
        <f t="shared" si="15"/>
        <v>3166.6666666666665</v>
      </c>
    </row>
    <row r="279" spans="7:10" x14ac:dyDescent="0.35">
      <c r="G279" s="73" t="s">
        <v>28</v>
      </c>
      <c r="H279" s="73">
        <v>16</v>
      </c>
      <c r="I279" s="73">
        <v>1293</v>
      </c>
      <c r="J279" s="73">
        <f t="shared" si="15"/>
        <v>3166.6666666666665</v>
      </c>
    </row>
    <row r="280" spans="7:10" x14ac:dyDescent="0.35">
      <c r="G280" s="73" t="s">
        <v>28</v>
      </c>
      <c r="H280" s="73">
        <v>16</v>
      </c>
      <c r="I280" s="73">
        <v>1293</v>
      </c>
      <c r="J280" s="73">
        <f t="shared" si="15"/>
        <v>3166.6666666666665</v>
      </c>
    </row>
    <row r="281" spans="7:10" x14ac:dyDescent="0.35">
      <c r="G281" s="73" t="s">
        <v>28</v>
      </c>
      <c r="H281" s="73">
        <v>16</v>
      </c>
      <c r="I281" s="73">
        <v>1293</v>
      </c>
      <c r="J281" s="73">
        <f t="shared" si="15"/>
        <v>3166.6666666666665</v>
      </c>
    </row>
    <row r="282" spans="7:10" x14ac:dyDescent="0.35">
      <c r="G282" s="73" t="s">
        <v>28</v>
      </c>
      <c r="H282" s="73">
        <v>16</v>
      </c>
      <c r="I282" s="73">
        <v>1293</v>
      </c>
      <c r="J282" s="73">
        <f t="shared" si="15"/>
        <v>3166.6666666666665</v>
      </c>
    </row>
    <row r="283" spans="7:10" x14ac:dyDescent="0.35">
      <c r="G283" s="73" t="s">
        <v>28</v>
      </c>
      <c r="H283" s="73">
        <v>16</v>
      </c>
      <c r="I283" s="73">
        <v>1293</v>
      </c>
      <c r="J283" s="73">
        <f t="shared" si="15"/>
        <v>3166.6666666666665</v>
      </c>
    </row>
    <row r="284" spans="7:10" x14ac:dyDescent="0.35">
      <c r="G284" s="73" t="s">
        <v>28</v>
      </c>
      <c r="H284" s="73">
        <v>16</v>
      </c>
      <c r="I284" s="73">
        <v>1293</v>
      </c>
      <c r="J284" s="73">
        <f t="shared" si="15"/>
        <v>3166.6666666666665</v>
      </c>
    </row>
    <row r="285" spans="7:10" x14ac:dyDescent="0.35">
      <c r="G285" s="73" t="s">
        <v>28</v>
      </c>
      <c r="H285" s="73">
        <v>16</v>
      </c>
      <c r="I285" s="73">
        <v>1293</v>
      </c>
      <c r="J285" s="73">
        <f t="shared" si="15"/>
        <v>3166.6666666666665</v>
      </c>
    </row>
    <row r="286" spans="7:10" x14ac:dyDescent="0.35">
      <c r="G286" s="73" t="s">
        <v>28</v>
      </c>
      <c r="H286" s="73">
        <v>16</v>
      </c>
      <c r="I286" s="73">
        <v>1293</v>
      </c>
      <c r="J286" s="73">
        <f t="shared" si="15"/>
        <v>3166.6666666666665</v>
      </c>
    </row>
    <row r="287" spans="7:10" x14ac:dyDescent="0.35">
      <c r="G287" s="73" t="s">
        <v>28</v>
      </c>
      <c r="H287" s="73">
        <v>16</v>
      </c>
      <c r="I287" s="73">
        <v>1293</v>
      </c>
      <c r="J287" s="73">
        <f t="shared" si="15"/>
        <v>3166.6666666666665</v>
      </c>
    </row>
    <row r="288" spans="7:10" x14ac:dyDescent="0.35">
      <c r="G288" s="73" t="s">
        <v>28</v>
      </c>
      <c r="H288" s="73">
        <v>16</v>
      </c>
      <c r="I288" s="73">
        <v>1293</v>
      </c>
      <c r="J288" s="73">
        <f t="shared" si="15"/>
        <v>3166.6666666666665</v>
      </c>
    </row>
    <row r="289" spans="7:10" x14ac:dyDescent="0.35">
      <c r="G289" s="73" t="s">
        <v>28</v>
      </c>
      <c r="H289" s="73">
        <v>16</v>
      </c>
      <c r="I289" s="73">
        <v>1293</v>
      </c>
      <c r="J289" s="73">
        <f t="shared" si="15"/>
        <v>3166.6666666666665</v>
      </c>
    </row>
    <row r="290" spans="7:10" x14ac:dyDescent="0.35">
      <c r="G290" s="73" t="s">
        <v>28</v>
      </c>
      <c r="H290" s="73">
        <v>17</v>
      </c>
      <c r="I290" s="73">
        <v>1308</v>
      </c>
      <c r="J290" s="73">
        <f t="shared" si="15"/>
        <v>3166.6666666666665</v>
      </c>
    </row>
    <row r="291" spans="7:10" x14ac:dyDescent="0.35">
      <c r="G291" s="73" t="s">
        <v>28</v>
      </c>
      <c r="H291" s="73">
        <v>17</v>
      </c>
      <c r="I291" s="73">
        <v>1308</v>
      </c>
      <c r="J291" s="73">
        <f t="shared" si="15"/>
        <v>3166.6666666666665</v>
      </c>
    </row>
    <row r="292" spans="7:10" x14ac:dyDescent="0.35">
      <c r="G292" s="73" t="s">
        <v>28</v>
      </c>
      <c r="H292" s="73">
        <v>17</v>
      </c>
      <c r="I292" s="73">
        <v>1308</v>
      </c>
      <c r="J292" s="73">
        <f t="shared" si="15"/>
        <v>3166.6666666666665</v>
      </c>
    </row>
    <row r="293" spans="7:10" x14ac:dyDescent="0.35">
      <c r="G293" s="73" t="s">
        <v>28</v>
      </c>
      <c r="H293" s="73">
        <v>17</v>
      </c>
      <c r="I293" s="73">
        <v>1308</v>
      </c>
      <c r="J293" s="73">
        <f t="shared" si="15"/>
        <v>3166.6666666666665</v>
      </c>
    </row>
    <row r="294" spans="7:10" x14ac:dyDescent="0.35">
      <c r="G294" s="73" t="s">
        <v>28</v>
      </c>
      <c r="H294" s="73">
        <v>17</v>
      </c>
      <c r="I294" s="73">
        <v>1308</v>
      </c>
      <c r="J294" s="73">
        <f t="shared" si="15"/>
        <v>3166.6666666666665</v>
      </c>
    </row>
    <row r="295" spans="7:10" x14ac:dyDescent="0.35">
      <c r="G295" s="73" t="s">
        <v>28</v>
      </c>
      <c r="H295" s="73">
        <v>17</v>
      </c>
      <c r="I295" s="73">
        <v>1308</v>
      </c>
      <c r="J295" s="73">
        <f t="shared" si="15"/>
        <v>3166.6666666666665</v>
      </c>
    </row>
    <row r="296" spans="7:10" x14ac:dyDescent="0.35">
      <c r="G296" s="73" t="s">
        <v>28</v>
      </c>
      <c r="H296" s="73">
        <v>17</v>
      </c>
      <c r="I296" s="73">
        <v>1308</v>
      </c>
      <c r="J296" s="73">
        <f t="shared" si="15"/>
        <v>3166.6666666666665</v>
      </c>
    </row>
    <row r="297" spans="7:10" x14ac:dyDescent="0.35">
      <c r="G297" s="73" t="s">
        <v>28</v>
      </c>
      <c r="H297" s="73">
        <v>17</v>
      </c>
      <c r="I297" s="73">
        <v>1308</v>
      </c>
      <c r="J297" s="73">
        <f t="shared" si="15"/>
        <v>3166.6666666666665</v>
      </c>
    </row>
    <row r="298" spans="7:10" x14ac:dyDescent="0.35">
      <c r="G298" s="73" t="s">
        <v>28</v>
      </c>
      <c r="H298" s="73">
        <v>17</v>
      </c>
      <c r="I298" s="73">
        <v>1308</v>
      </c>
      <c r="J298" s="73">
        <f t="shared" si="15"/>
        <v>3166.6666666666665</v>
      </c>
    </row>
    <row r="299" spans="7:10" x14ac:dyDescent="0.35">
      <c r="G299" s="73" t="s">
        <v>28</v>
      </c>
      <c r="H299" s="73">
        <v>17</v>
      </c>
      <c r="I299" s="73">
        <v>1308</v>
      </c>
      <c r="J299" s="73">
        <f t="shared" si="15"/>
        <v>3166.6666666666665</v>
      </c>
    </row>
    <row r="300" spans="7:10" x14ac:dyDescent="0.35">
      <c r="G300" s="73" t="s">
        <v>28</v>
      </c>
      <c r="H300" s="73">
        <v>17</v>
      </c>
      <c r="I300" s="73">
        <v>1308</v>
      </c>
      <c r="J300" s="73">
        <f t="shared" si="15"/>
        <v>3166.6666666666665</v>
      </c>
    </row>
    <row r="301" spans="7:10" x14ac:dyDescent="0.35">
      <c r="G301" s="73" t="s">
        <v>28</v>
      </c>
      <c r="H301" s="73">
        <v>17</v>
      </c>
      <c r="I301" s="73">
        <v>1308</v>
      </c>
      <c r="J301" s="73">
        <f t="shared" si="15"/>
        <v>3166.6666666666665</v>
      </c>
    </row>
    <row r="302" spans="7:10" x14ac:dyDescent="0.35">
      <c r="G302" s="73" t="s">
        <v>28</v>
      </c>
      <c r="H302" s="73">
        <v>17</v>
      </c>
      <c r="I302" s="73">
        <v>1308</v>
      </c>
      <c r="J302" s="73">
        <f t="shared" si="15"/>
        <v>3166.6666666666665</v>
      </c>
    </row>
    <row r="303" spans="7:10" x14ac:dyDescent="0.35">
      <c r="G303" s="73" t="s">
        <v>28</v>
      </c>
      <c r="H303" s="73">
        <v>17</v>
      </c>
      <c r="I303" s="73">
        <v>1308</v>
      </c>
      <c r="J303" s="73">
        <f t="shared" si="15"/>
        <v>3166.6666666666665</v>
      </c>
    </row>
    <row r="304" spans="7:10" x14ac:dyDescent="0.35">
      <c r="G304" s="73" t="s">
        <v>28</v>
      </c>
      <c r="H304" s="73">
        <v>17</v>
      </c>
      <c r="I304" s="73">
        <v>1308</v>
      </c>
      <c r="J304" s="73">
        <f t="shared" si="15"/>
        <v>3166.6666666666665</v>
      </c>
    </row>
    <row r="305" spans="7:10" x14ac:dyDescent="0.35">
      <c r="G305" s="73" t="s">
        <v>28</v>
      </c>
      <c r="H305" s="73">
        <v>17</v>
      </c>
      <c r="I305" s="73">
        <v>1308</v>
      </c>
      <c r="J305" s="73">
        <f t="shared" si="15"/>
        <v>3166.6666666666665</v>
      </c>
    </row>
    <row r="306" spans="7:10" x14ac:dyDescent="0.35">
      <c r="G306" s="73" t="s">
        <v>28</v>
      </c>
      <c r="H306" s="73">
        <v>17</v>
      </c>
      <c r="I306" s="73">
        <v>1308</v>
      </c>
      <c r="J306" s="73">
        <f t="shared" si="15"/>
        <v>3166.6666666666665</v>
      </c>
    </row>
    <row r="307" spans="7:10" x14ac:dyDescent="0.35">
      <c r="G307" s="73" t="s">
        <v>28</v>
      </c>
      <c r="H307" s="73">
        <v>17</v>
      </c>
      <c r="I307" s="73">
        <v>1308</v>
      </c>
      <c r="J307" s="73">
        <f t="shared" si="15"/>
        <v>3166.6666666666665</v>
      </c>
    </row>
    <row r="308" spans="7:10" x14ac:dyDescent="0.35">
      <c r="G308" s="73" t="s">
        <v>28</v>
      </c>
      <c r="H308" s="73">
        <v>18</v>
      </c>
      <c r="I308" s="73">
        <v>1318</v>
      </c>
      <c r="J308" s="73">
        <f t="shared" si="15"/>
        <v>3166.6666666666665</v>
      </c>
    </row>
    <row r="309" spans="7:10" x14ac:dyDescent="0.35">
      <c r="G309" s="73" t="s">
        <v>28</v>
      </c>
      <c r="H309" s="73">
        <v>18</v>
      </c>
      <c r="I309" s="73">
        <v>1318</v>
      </c>
      <c r="J309" s="73">
        <f t="shared" si="15"/>
        <v>3166.6666666666665</v>
      </c>
    </row>
    <row r="310" spans="7:10" x14ac:dyDescent="0.35">
      <c r="G310" s="73" t="s">
        <v>28</v>
      </c>
      <c r="H310" s="73">
        <v>18</v>
      </c>
      <c r="I310" s="73">
        <v>1318</v>
      </c>
      <c r="J310" s="73">
        <f t="shared" si="15"/>
        <v>3166.6666666666665</v>
      </c>
    </row>
    <row r="311" spans="7:10" x14ac:dyDescent="0.35">
      <c r="G311" s="73" t="s">
        <v>28</v>
      </c>
      <c r="H311" s="73">
        <v>18</v>
      </c>
      <c r="I311" s="73">
        <v>1318</v>
      </c>
      <c r="J311" s="73">
        <f t="shared" ref="J311:J361" si="16">38000/12</f>
        <v>3166.6666666666665</v>
      </c>
    </row>
    <row r="312" spans="7:10" x14ac:dyDescent="0.35">
      <c r="G312" s="73" t="s">
        <v>28</v>
      </c>
      <c r="H312" s="73">
        <v>18</v>
      </c>
      <c r="I312" s="73">
        <v>1318</v>
      </c>
      <c r="J312" s="73">
        <f t="shared" si="16"/>
        <v>3166.6666666666665</v>
      </c>
    </row>
    <row r="313" spans="7:10" x14ac:dyDescent="0.35">
      <c r="G313" s="73" t="s">
        <v>28</v>
      </c>
      <c r="H313" s="73">
        <v>18</v>
      </c>
      <c r="I313" s="73">
        <v>1318</v>
      </c>
      <c r="J313" s="73">
        <f t="shared" si="16"/>
        <v>3166.6666666666665</v>
      </c>
    </row>
    <row r="314" spans="7:10" x14ac:dyDescent="0.35">
      <c r="G314" s="73" t="s">
        <v>28</v>
      </c>
      <c r="H314" s="73">
        <v>18</v>
      </c>
      <c r="I314" s="73">
        <v>1318</v>
      </c>
      <c r="J314" s="73">
        <f t="shared" si="16"/>
        <v>3166.6666666666665</v>
      </c>
    </row>
    <row r="315" spans="7:10" x14ac:dyDescent="0.35">
      <c r="G315" s="73" t="s">
        <v>28</v>
      </c>
      <c r="H315" s="73">
        <v>18</v>
      </c>
      <c r="I315" s="73">
        <v>1318</v>
      </c>
      <c r="J315" s="73">
        <f t="shared" si="16"/>
        <v>3166.6666666666665</v>
      </c>
    </row>
    <row r="316" spans="7:10" x14ac:dyDescent="0.35">
      <c r="G316" s="73" t="s">
        <v>28</v>
      </c>
      <c r="H316" s="73">
        <v>18</v>
      </c>
      <c r="I316" s="73">
        <v>1318</v>
      </c>
      <c r="J316" s="73">
        <f t="shared" si="16"/>
        <v>3166.6666666666665</v>
      </c>
    </row>
    <row r="317" spans="7:10" x14ac:dyDescent="0.35">
      <c r="G317" s="73" t="s">
        <v>28</v>
      </c>
      <c r="H317" s="73">
        <v>18</v>
      </c>
      <c r="I317" s="73">
        <v>1318</v>
      </c>
      <c r="J317" s="73">
        <f t="shared" si="16"/>
        <v>3166.6666666666665</v>
      </c>
    </row>
    <row r="318" spans="7:10" x14ac:dyDescent="0.35">
      <c r="G318" s="73" t="s">
        <v>28</v>
      </c>
      <c r="H318" s="73">
        <v>18</v>
      </c>
      <c r="I318" s="73">
        <v>1318</v>
      </c>
      <c r="J318" s="73">
        <f t="shared" si="16"/>
        <v>3166.6666666666665</v>
      </c>
    </row>
    <row r="319" spans="7:10" x14ac:dyDescent="0.35">
      <c r="G319" s="73" t="s">
        <v>28</v>
      </c>
      <c r="H319" s="73">
        <v>18</v>
      </c>
      <c r="I319" s="73">
        <v>1318</v>
      </c>
      <c r="J319" s="73">
        <f t="shared" si="16"/>
        <v>3166.6666666666665</v>
      </c>
    </row>
    <row r="320" spans="7:10" x14ac:dyDescent="0.35">
      <c r="G320" s="73" t="s">
        <v>28</v>
      </c>
      <c r="H320" s="73">
        <v>18</v>
      </c>
      <c r="I320" s="73">
        <v>1318</v>
      </c>
      <c r="J320" s="73">
        <f t="shared" si="16"/>
        <v>3166.6666666666665</v>
      </c>
    </row>
    <row r="321" spans="7:10" x14ac:dyDescent="0.35">
      <c r="G321" s="73" t="s">
        <v>28</v>
      </c>
      <c r="H321" s="73">
        <v>18</v>
      </c>
      <c r="I321" s="73">
        <v>1318</v>
      </c>
      <c r="J321" s="73">
        <f t="shared" si="16"/>
        <v>3166.6666666666665</v>
      </c>
    </row>
    <row r="322" spans="7:10" x14ac:dyDescent="0.35">
      <c r="G322" s="73" t="s">
        <v>28</v>
      </c>
      <c r="H322" s="73">
        <v>18</v>
      </c>
      <c r="I322" s="73">
        <v>1318</v>
      </c>
      <c r="J322" s="73">
        <f t="shared" si="16"/>
        <v>3166.6666666666665</v>
      </c>
    </row>
    <row r="323" spans="7:10" x14ac:dyDescent="0.35">
      <c r="G323" s="73" t="s">
        <v>28</v>
      </c>
      <c r="H323" s="73">
        <v>18</v>
      </c>
      <c r="I323" s="73">
        <v>1318</v>
      </c>
      <c r="J323" s="73">
        <f t="shared" si="16"/>
        <v>3166.6666666666665</v>
      </c>
    </row>
    <row r="324" spans="7:10" x14ac:dyDescent="0.35">
      <c r="G324" s="73" t="s">
        <v>28</v>
      </c>
      <c r="H324" s="73">
        <v>18</v>
      </c>
      <c r="I324" s="73">
        <v>1318</v>
      </c>
      <c r="J324" s="73">
        <f t="shared" si="16"/>
        <v>3166.6666666666665</v>
      </c>
    </row>
    <row r="325" spans="7:10" x14ac:dyDescent="0.35">
      <c r="G325" s="73" t="s">
        <v>28</v>
      </c>
      <c r="H325" s="73">
        <v>18</v>
      </c>
      <c r="I325" s="73">
        <v>1318</v>
      </c>
      <c r="J325" s="73">
        <f t="shared" si="16"/>
        <v>3166.6666666666665</v>
      </c>
    </row>
    <row r="326" spans="7:10" x14ac:dyDescent="0.35">
      <c r="G326" s="73" t="s">
        <v>28</v>
      </c>
      <c r="H326" s="73">
        <v>19</v>
      </c>
      <c r="I326" s="73">
        <v>1323</v>
      </c>
      <c r="J326" s="73">
        <f t="shared" si="16"/>
        <v>3166.6666666666665</v>
      </c>
    </row>
    <row r="327" spans="7:10" x14ac:dyDescent="0.35">
      <c r="G327" s="73" t="s">
        <v>28</v>
      </c>
      <c r="H327" s="73">
        <v>19</v>
      </c>
      <c r="I327" s="73">
        <v>1323</v>
      </c>
      <c r="J327" s="73">
        <f t="shared" si="16"/>
        <v>3166.6666666666665</v>
      </c>
    </row>
    <row r="328" spans="7:10" x14ac:dyDescent="0.35">
      <c r="G328" s="73" t="s">
        <v>28</v>
      </c>
      <c r="H328" s="73">
        <v>19</v>
      </c>
      <c r="I328" s="73">
        <v>1323</v>
      </c>
      <c r="J328" s="73">
        <f t="shared" si="16"/>
        <v>3166.6666666666665</v>
      </c>
    </row>
    <row r="329" spans="7:10" x14ac:dyDescent="0.35">
      <c r="G329" s="73" t="s">
        <v>28</v>
      </c>
      <c r="H329" s="73">
        <v>19</v>
      </c>
      <c r="I329" s="73">
        <v>1323</v>
      </c>
      <c r="J329" s="73">
        <f t="shared" si="16"/>
        <v>3166.6666666666665</v>
      </c>
    </row>
    <row r="330" spans="7:10" x14ac:dyDescent="0.35">
      <c r="G330" s="73" t="s">
        <v>28</v>
      </c>
      <c r="H330" s="73">
        <v>19</v>
      </c>
      <c r="I330" s="73">
        <v>1323</v>
      </c>
      <c r="J330" s="73">
        <f t="shared" si="16"/>
        <v>3166.6666666666665</v>
      </c>
    </row>
    <row r="331" spans="7:10" x14ac:dyDescent="0.35">
      <c r="G331" s="73" t="s">
        <v>28</v>
      </c>
      <c r="H331" s="73">
        <v>19</v>
      </c>
      <c r="I331" s="73">
        <v>1323</v>
      </c>
      <c r="J331" s="73">
        <f t="shared" si="16"/>
        <v>3166.6666666666665</v>
      </c>
    </row>
    <row r="332" spans="7:10" x14ac:dyDescent="0.35">
      <c r="G332" s="73" t="s">
        <v>28</v>
      </c>
      <c r="H332" s="73">
        <v>19</v>
      </c>
      <c r="I332" s="73">
        <v>1323</v>
      </c>
      <c r="J332" s="73">
        <f t="shared" si="16"/>
        <v>3166.6666666666665</v>
      </c>
    </row>
    <row r="333" spans="7:10" x14ac:dyDescent="0.35">
      <c r="G333" s="73" t="s">
        <v>28</v>
      </c>
      <c r="H333" s="73">
        <v>19</v>
      </c>
      <c r="I333" s="73">
        <v>1323</v>
      </c>
      <c r="J333" s="73">
        <f t="shared" si="16"/>
        <v>3166.6666666666665</v>
      </c>
    </row>
    <row r="334" spans="7:10" x14ac:dyDescent="0.35">
      <c r="G334" s="73" t="s">
        <v>28</v>
      </c>
      <c r="H334" s="73">
        <v>19</v>
      </c>
      <c r="I334" s="73">
        <v>1323</v>
      </c>
      <c r="J334" s="73">
        <f t="shared" si="16"/>
        <v>3166.6666666666665</v>
      </c>
    </row>
    <row r="335" spans="7:10" x14ac:dyDescent="0.35">
      <c r="G335" s="73" t="s">
        <v>28</v>
      </c>
      <c r="H335" s="73">
        <v>19</v>
      </c>
      <c r="I335" s="73">
        <v>1323</v>
      </c>
      <c r="J335" s="73">
        <f t="shared" si="16"/>
        <v>3166.6666666666665</v>
      </c>
    </row>
    <row r="336" spans="7:10" x14ac:dyDescent="0.35">
      <c r="G336" s="73" t="s">
        <v>28</v>
      </c>
      <c r="H336" s="73">
        <v>19</v>
      </c>
      <c r="I336" s="73">
        <v>1323</v>
      </c>
      <c r="J336" s="73">
        <f t="shared" si="16"/>
        <v>3166.6666666666665</v>
      </c>
    </row>
    <row r="337" spans="7:10" x14ac:dyDescent="0.35">
      <c r="G337" s="73" t="s">
        <v>28</v>
      </c>
      <c r="H337" s="73">
        <v>19</v>
      </c>
      <c r="I337" s="73">
        <v>1323</v>
      </c>
      <c r="J337" s="73">
        <f t="shared" si="16"/>
        <v>3166.6666666666665</v>
      </c>
    </row>
    <row r="338" spans="7:10" x14ac:dyDescent="0.35">
      <c r="G338" s="73" t="s">
        <v>28</v>
      </c>
      <c r="H338" s="73">
        <v>19</v>
      </c>
      <c r="I338" s="73">
        <v>1323</v>
      </c>
      <c r="J338" s="73">
        <f t="shared" si="16"/>
        <v>3166.6666666666665</v>
      </c>
    </row>
    <row r="339" spans="7:10" x14ac:dyDescent="0.35">
      <c r="G339" s="73" t="s">
        <v>28</v>
      </c>
      <c r="H339" s="73">
        <v>19</v>
      </c>
      <c r="I339" s="73">
        <v>1323</v>
      </c>
      <c r="J339" s="73">
        <f t="shared" si="16"/>
        <v>3166.6666666666665</v>
      </c>
    </row>
    <row r="340" spans="7:10" x14ac:dyDescent="0.35">
      <c r="G340" s="73" t="s">
        <v>28</v>
      </c>
      <c r="H340" s="73">
        <v>19</v>
      </c>
      <c r="I340" s="73">
        <v>1323</v>
      </c>
      <c r="J340" s="73">
        <f t="shared" si="16"/>
        <v>3166.6666666666665</v>
      </c>
    </row>
    <row r="341" spans="7:10" x14ac:dyDescent="0.35">
      <c r="G341" s="73" t="s">
        <v>28</v>
      </c>
      <c r="H341" s="73">
        <v>19</v>
      </c>
      <c r="I341" s="73">
        <v>1323</v>
      </c>
      <c r="J341" s="73">
        <f t="shared" si="16"/>
        <v>3166.6666666666665</v>
      </c>
    </row>
    <row r="342" spans="7:10" x14ac:dyDescent="0.35">
      <c r="G342" s="73" t="s">
        <v>28</v>
      </c>
      <c r="H342" s="73">
        <v>19</v>
      </c>
      <c r="I342" s="73">
        <v>1323</v>
      </c>
      <c r="J342" s="73">
        <f t="shared" si="16"/>
        <v>3166.6666666666665</v>
      </c>
    </row>
    <row r="343" spans="7:10" x14ac:dyDescent="0.35">
      <c r="G343" s="73" t="s">
        <v>28</v>
      </c>
      <c r="H343" s="73">
        <v>19</v>
      </c>
      <c r="I343" s="73">
        <v>1323</v>
      </c>
      <c r="J343" s="73">
        <f t="shared" si="16"/>
        <v>3166.6666666666665</v>
      </c>
    </row>
    <row r="344" spans="7:10" x14ac:dyDescent="0.35">
      <c r="G344" s="73" t="s">
        <v>28</v>
      </c>
      <c r="H344" s="73">
        <v>20</v>
      </c>
      <c r="I344" s="73">
        <v>1328</v>
      </c>
      <c r="J344" s="73">
        <f t="shared" si="16"/>
        <v>3166.6666666666665</v>
      </c>
    </row>
    <row r="345" spans="7:10" x14ac:dyDescent="0.35">
      <c r="G345" s="73" t="s">
        <v>28</v>
      </c>
      <c r="H345" s="73">
        <v>20</v>
      </c>
      <c r="I345" s="73">
        <v>1328</v>
      </c>
      <c r="J345" s="73">
        <f t="shared" si="16"/>
        <v>3166.6666666666665</v>
      </c>
    </row>
    <row r="346" spans="7:10" x14ac:dyDescent="0.35">
      <c r="G346" s="73" t="s">
        <v>28</v>
      </c>
      <c r="H346" s="73">
        <v>20</v>
      </c>
      <c r="I346" s="73">
        <v>1328</v>
      </c>
      <c r="J346" s="73">
        <f t="shared" si="16"/>
        <v>3166.6666666666665</v>
      </c>
    </row>
    <row r="347" spans="7:10" x14ac:dyDescent="0.35">
      <c r="G347" s="73" t="s">
        <v>28</v>
      </c>
      <c r="H347" s="73">
        <v>20</v>
      </c>
      <c r="I347" s="73">
        <v>1328</v>
      </c>
      <c r="J347" s="73">
        <f t="shared" si="16"/>
        <v>3166.6666666666665</v>
      </c>
    </row>
    <row r="348" spans="7:10" x14ac:dyDescent="0.35">
      <c r="G348" s="73" t="s">
        <v>28</v>
      </c>
      <c r="H348" s="73">
        <v>20</v>
      </c>
      <c r="I348" s="73">
        <v>1328</v>
      </c>
      <c r="J348" s="73">
        <f t="shared" si="16"/>
        <v>3166.6666666666665</v>
      </c>
    </row>
    <row r="349" spans="7:10" x14ac:dyDescent="0.35">
      <c r="G349" s="73" t="s">
        <v>28</v>
      </c>
      <c r="H349" s="73">
        <v>20</v>
      </c>
      <c r="I349" s="73">
        <v>1328</v>
      </c>
      <c r="J349" s="73">
        <f t="shared" si="16"/>
        <v>3166.6666666666665</v>
      </c>
    </row>
    <row r="350" spans="7:10" x14ac:dyDescent="0.35">
      <c r="G350" s="73" t="s">
        <v>28</v>
      </c>
      <c r="H350" s="73">
        <v>20</v>
      </c>
      <c r="I350" s="73">
        <v>1328</v>
      </c>
      <c r="J350" s="73">
        <f t="shared" si="16"/>
        <v>3166.6666666666665</v>
      </c>
    </row>
    <row r="351" spans="7:10" x14ac:dyDescent="0.35">
      <c r="G351" s="73" t="s">
        <v>28</v>
      </c>
      <c r="H351" s="73">
        <v>20</v>
      </c>
      <c r="I351" s="73">
        <v>1328</v>
      </c>
      <c r="J351" s="73">
        <f t="shared" si="16"/>
        <v>3166.6666666666665</v>
      </c>
    </row>
    <row r="352" spans="7:10" x14ac:dyDescent="0.35">
      <c r="G352" s="73" t="s">
        <v>28</v>
      </c>
      <c r="H352" s="73">
        <v>20</v>
      </c>
      <c r="I352" s="73">
        <v>1328</v>
      </c>
      <c r="J352" s="73">
        <f t="shared" si="16"/>
        <v>3166.6666666666665</v>
      </c>
    </row>
    <row r="353" spans="7:10" x14ac:dyDescent="0.35">
      <c r="G353" s="73" t="s">
        <v>28</v>
      </c>
      <c r="H353" s="73">
        <v>20</v>
      </c>
      <c r="I353" s="73">
        <v>1328</v>
      </c>
      <c r="J353" s="73">
        <f t="shared" si="16"/>
        <v>3166.6666666666665</v>
      </c>
    </row>
    <row r="354" spans="7:10" x14ac:dyDescent="0.35">
      <c r="G354" s="73" t="s">
        <v>28</v>
      </c>
      <c r="H354" s="73">
        <v>20</v>
      </c>
      <c r="I354" s="73">
        <v>1328</v>
      </c>
      <c r="J354" s="73">
        <f t="shared" si="16"/>
        <v>3166.6666666666665</v>
      </c>
    </row>
    <row r="355" spans="7:10" x14ac:dyDescent="0.35">
      <c r="G355" s="73" t="s">
        <v>28</v>
      </c>
      <c r="H355" s="73">
        <v>20</v>
      </c>
      <c r="I355" s="73">
        <v>1328</v>
      </c>
      <c r="J355" s="73">
        <f t="shared" si="16"/>
        <v>3166.6666666666665</v>
      </c>
    </row>
    <row r="356" spans="7:10" x14ac:dyDescent="0.35">
      <c r="G356" s="73" t="s">
        <v>28</v>
      </c>
      <c r="H356" s="73">
        <v>20</v>
      </c>
      <c r="I356" s="73">
        <v>1328</v>
      </c>
      <c r="J356" s="73">
        <f t="shared" si="16"/>
        <v>3166.6666666666665</v>
      </c>
    </row>
    <row r="357" spans="7:10" x14ac:dyDescent="0.35">
      <c r="G357" s="73" t="s">
        <v>28</v>
      </c>
      <c r="H357" s="73">
        <v>20</v>
      </c>
      <c r="I357" s="73">
        <v>1328</v>
      </c>
      <c r="J357" s="73">
        <f t="shared" si="16"/>
        <v>3166.6666666666665</v>
      </c>
    </row>
    <row r="358" spans="7:10" x14ac:dyDescent="0.35">
      <c r="G358" s="73" t="s">
        <v>28</v>
      </c>
      <c r="H358" s="73">
        <v>20</v>
      </c>
      <c r="I358" s="73">
        <v>1328</v>
      </c>
      <c r="J358" s="73">
        <f t="shared" si="16"/>
        <v>3166.6666666666665</v>
      </c>
    </row>
    <row r="359" spans="7:10" x14ac:dyDescent="0.35">
      <c r="G359" s="73" t="s">
        <v>28</v>
      </c>
      <c r="H359" s="73">
        <v>20</v>
      </c>
      <c r="I359" s="73">
        <v>1328</v>
      </c>
      <c r="J359" s="73">
        <f t="shared" si="16"/>
        <v>3166.6666666666665</v>
      </c>
    </row>
    <row r="360" spans="7:10" x14ac:dyDescent="0.35">
      <c r="G360" s="73" t="s">
        <v>28</v>
      </c>
      <c r="H360" s="73">
        <v>20</v>
      </c>
      <c r="I360" s="73">
        <v>1328</v>
      </c>
      <c r="J360" s="73">
        <f t="shared" si="16"/>
        <v>3166.6666666666665</v>
      </c>
    </row>
    <row r="361" spans="7:10" x14ac:dyDescent="0.35">
      <c r="G361" s="73" t="s">
        <v>28</v>
      </c>
      <c r="H361" s="73">
        <v>20</v>
      </c>
      <c r="I361" s="73">
        <v>1328</v>
      </c>
      <c r="J361" s="73">
        <f t="shared" si="16"/>
        <v>3166.6666666666665</v>
      </c>
    </row>
  </sheetData>
  <sheetProtection algorithmName="SHA-512" hashValue="XBsH4paBs6xcleNHIueiEmvCuvsElr5SBaUZjA8ehMbCKc+k75aPkTYd5WDNgBtGXyU4byctSg2+shH0Kpe7Ww==" saltValue="BYJmy5AXSfbbm2i5lXAWZg==" spinCount="100000" sheet="1" objects="1" scenarios="1" selectLockedCells="1" selectUnlockedCells="1"/>
  <pageMargins left="0.7" right="0.7" top="0.75" bottom="0.75" header="0.3" footer="0.3"/>
  <ignoredErrors>
    <ignoredError sqref="O9:P12 P1:T4 P7:T7 P5:S5 P6 R6:T6"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vt:lpstr>
      <vt:lpstr>Détails</vt:lpstr>
      <vt:lpstr>1</vt:lpstr>
      <vt:lpstr>2</vt:lpstr>
    </vt:vector>
  </TitlesOfParts>
  <Company>Conseil d'Etat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HENNINGER Julien</dc:creator>
  <cp:lastModifiedBy>HENNINGER Julien</cp:lastModifiedBy>
  <dcterms:created xsi:type="dcterms:W3CDTF">2023-10-30T11:20:01Z</dcterms:created>
  <dcterms:modified xsi:type="dcterms:W3CDTF">2024-01-11T10:24:38Z</dcterms:modified>
</cp:coreProperties>
</file>